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730" windowHeight="11730" activeTab="1"/>
  </bookViews>
  <sheets>
    <sheet name="Меню младшие 1-4 кл Весна" sheetId="6" r:id="rId1"/>
    <sheet name="Меню старшие 5-11 кл Весна" sheetId="7" r:id="rId2"/>
    <sheet name="Замена 1 неделя" sheetId="9" r:id="rId3"/>
    <sheet name="Меню сокращенное" sheetId="12" r:id="rId4"/>
  </sheets>
  <definedNames>
    <definedName name="_xlnm._FilterDatabase" localSheetId="0" hidden="1">'Меню младшие 1-4 кл Весна'!$A$2:$A$235</definedName>
  </definedNames>
  <calcPr calcId="162913"/>
</workbook>
</file>

<file path=xl/calcChain.xml><?xml version="1.0" encoding="utf-8"?>
<calcChain xmlns="http://schemas.openxmlformats.org/spreadsheetml/2006/main">
  <c r="G31" i="9"/>
  <c r="H31"/>
  <c r="I31"/>
  <c r="J31"/>
  <c r="H17"/>
  <c r="I17"/>
  <c r="J17"/>
  <c r="G17"/>
  <c r="D145" i="7"/>
  <c r="G145"/>
  <c r="H145"/>
  <c r="K145"/>
  <c r="L145"/>
  <c r="O145"/>
  <c r="E145"/>
  <c r="F145"/>
  <c r="I145"/>
  <c r="J145"/>
  <c r="M145"/>
  <c r="N145"/>
  <c r="E126"/>
  <c r="F126"/>
  <c r="G126"/>
  <c r="H126"/>
  <c r="I126"/>
  <c r="J126"/>
  <c r="K126"/>
  <c r="L126"/>
  <c r="M126"/>
  <c r="N126"/>
  <c r="O126"/>
  <c r="D126"/>
  <c r="G117"/>
  <c r="D117"/>
  <c r="G109"/>
  <c r="E109"/>
  <c r="F109"/>
  <c r="H109"/>
  <c r="J109"/>
  <c r="K109"/>
  <c r="K146"/>
  <c r="K147"/>
  <c r="L109"/>
  <c r="O109"/>
  <c r="D109"/>
  <c r="M109"/>
  <c r="I109"/>
  <c r="N109"/>
  <c r="E94"/>
  <c r="F94"/>
  <c r="G94"/>
  <c r="H94"/>
  <c r="I94"/>
  <c r="J94"/>
  <c r="K94"/>
  <c r="L94"/>
  <c r="M94"/>
  <c r="N94"/>
  <c r="O94"/>
  <c r="D94"/>
  <c r="P94"/>
  <c r="Q94"/>
  <c r="E85"/>
  <c r="F85"/>
  <c r="G85"/>
  <c r="H85"/>
  <c r="K85"/>
  <c r="L85"/>
  <c r="M85"/>
  <c r="N85"/>
  <c r="O85"/>
  <c r="D85"/>
  <c r="I85"/>
  <c r="J85"/>
  <c r="J146"/>
  <c r="J147"/>
  <c r="E68"/>
  <c r="F68"/>
  <c r="G68"/>
  <c r="H68"/>
  <c r="I68"/>
  <c r="J68"/>
  <c r="K68"/>
  <c r="L68"/>
  <c r="M68"/>
  <c r="N68"/>
  <c r="O68"/>
  <c r="D68"/>
  <c r="E59"/>
  <c r="F59"/>
  <c r="G59"/>
  <c r="H59"/>
  <c r="H146"/>
  <c r="H147"/>
  <c r="I59"/>
  <c r="J59"/>
  <c r="K59"/>
  <c r="L59"/>
  <c r="M59"/>
  <c r="N59"/>
  <c r="O59"/>
  <c r="D59"/>
  <c r="D146"/>
  <c r="D147"/>
  <c r="F220" i="6"/>
  <c r="E220"/>
  <c r="G220"/>
  <c r="H220"/>
  <c r="I220"/>
  <c r="J220"/>
  <c r="K220"/>
  <c r="L220"/>
  <c r="M220"/>
  <c r="N220"/>
  <c r="O220"/>
  <c r="D220"/>
  <c r="E186"/>
  <c r="F186"/>
  <c r="G186"/>
  <c r="H186"/>
  <c r="I186"/>
  <c r="J186"/>
  <c r="K186"/>
  <c r="L186"/>
  <c r="M186"/>
  <c r="N186"/>
  <c r="O186"/>
  <c r="D186"/>
  <c r="E108"/>
  <c r="F108"/>
  <c r="G108"/>
  <c r="H108"/>
  <c r="I108"/>
  <c r="J108"/>
  <c r="K108"/>
  <c r="L108"/>
  <c r="M108"/>
  <c r="N108"/>
  <c r="O108"/>
  <c r="P108"/>
  <c r="Q108"/>
  <c r="D108"/>
  <c r="E117"/>
  <c r="F117"/>
  <c r="G117"/>
  <c r="H117"/>
  <c r="I117"/>
  <c r="J117"/>
  <c r="K117"/>
  <c r="L117"/>
  <c r="M117"/>
  <c r="N117"/>
  <c r="O117"/>
  <c r="P117"/>
  <c r="Q117"/>
  <c r="D117"/>
  <c r="E211"/>
  <c r="F211"/>
  <c r="G211"/>
  <c r="H211"/>
  <c r="I211"/>
  <c r="J211"/>
  <c r="K211"/>
  <c r="L211"/>
  <c r="M211"/>
  <c r="N211"/>
  <c r="O211"/>
  <c r="D211"/>
  <c r="P211"/>
  <c r="Q211"/>
  <c r="E178"/>
  <c r="F178"/>
  <c r="G178"/>
  <c r="H178"/>
  <c r="I178"/>
  <c r="J178"/>
  <c r="K178"/>
  <c r="L178"/>
  <c r="M178"/>
  <c r="N178"/>
  <c r="O178"/>
  <c r="P178"/>
  <c r="Q178"/>
  <c r="D178"/>
  <c r="E100"/>
  <c r="F100"/>
  <c r="G100"/>
  <c r="H100"/>
  <c r="I100"/>
  <c r="J100"/>
  <c r="K100"/>
  <c r="L100"/>
  <c r="L221"/>
  <c r="L222"/>
  <c r="M100"/>
  <c r="N100"/>
  <c r="O100"/>
  <c r="P100"/>
  <c r="Q100"/>
  <c r="D100"/>
  <c r="E71"/>
  <c r="F71"/>
  <c r="F221"/>
  <c r="F222"/>
  <c r="G71"/>
  <c r="H71"/>
  <c r="I71"/>
  <c r="J71"/>
  <c r="K71"/>
  <c r="L71"/>
  <c r="M71"/>
  <c r="N71"/>
  <c r="N221"/>
  <c r="N222"/>
  <c r="O71"/>
  <c r="D71"/>
  <c r="P71"/>
  <c r="Q71"/>
  <c r="E62"/>
  <c r="F62"/>
  <c r="G62"/>
  <c r="H62"/>
  <c r="H221"/>
  <c r="H222"/>
  <c r="I62"/>
  <c r="J62"/>
  <c r="K62"/>
  <c r="L62"/>
  <c r="M62"/>
  <c r="N62"/>
  <c r="O62"/>
  <c r="D62"/>
  <c r="P62"/>
  <c r="Q62"/>
  <c r="E91"/>
  <c r="F91"/>
  <c r="G91"/>
  <c r="H91"/>
  <c r="I91"/>
  <c r="J91"/>
  <c r="J221"/>
  <c r="J222"/>
  <c r="K91"/>
  <c r="L91"/>
  <c r="M91"/>
  <c r="N91"/>
  <c r="O91"/>
  <c r="D91"/>
  <c r="E117" i="7"/>
  <c r="F117"/>
  <c r="H117"/>
  <c r="I117"/>
  <c r="J117"/>
  <c r="K117"/>
  <c r="L117"/>
  <c r="M117"/>
  <c r="N117"/>
  <c r="O117"/>
  <c r="D76"/>
  <c r="C146"/>
  <c r="C147"/>
  <c r="C221" i="6"/>
  <c r="C222"/>
  <c r="P109" i="7"/>
  <c r="Q109"/>
  <c r="F76"/>
  <c r="G76"/>
  <c r="H76"/>
  <c r="I76"/>
  <c r="J76"/>
  <c r="K76"/>
  <c r="L76"/>
  <c r="M76"/>
  <c r="N76"/>
  <c r="N146"/>
  <c r="N147"/>
  <c r="O76"/>
  <c r="E203" i="6"/>
  <c r="F203"/>
  <c r="G203"/>
  <c r="H203"/>
  <c r="I203"/>
  <c r="J203"/>
  <c r="K203"/>
  <c r="L203"/>
  <c r="M203"/>
  <c r="N203"/>
  <c r="O203"/>
  <c r="P203"/>
  <c r="Q203"/>
  <c r="D203"/>
  <c r="P59" i="7"/>
  <c r="Q59"/>
  <c r="E137"/>
  <c r="E146"/>
  <c r="E147"/>
  <c r="F137"/>
  <c r="G137"/>
  <c r="H137"/>
  <c r="I137"/>
  <c r="J137"/>
  <c r="K137"/>
  <c r="L137"/>
  <c r="M137"/>
  <c r="N137"/>
  <c r="O137"/>
  <c r="E195" i="6"/>
  <c r="F195"/>
  <c r="G195"/>
  <c r="H195"/>
  <c r="I195"/>
  <c r="J195"/>
  <c r="K195"/>
  <c r="L195"/>
  <c r="M195"/>
  <c r="N195"/>
  <c r="O195"/>
  <c r="D195"/>
  <c r="D137" i="7"/>
  <c r="L146"/>
  <c r="L147"/>
  <c r="I146"/>
  <c r="I147"/>
  <c r="M146"/>
  <c r="M147"/>
  <c r="O146"/>
  <c r="O147"/>
  <c r="G146"/>
  <c r="G147"/>
  <c r="F146"/>
  <c r="F147"/>
  <c r="I221" i="6"/>
  <c r="I222"/>
  <c r="G221"/>
  <c r="G222"/>
  <c r="E221"/>
  <c r="E222"/>
  <c r="M221"/>
  <c r="M222"/>
  <c r="D221"/>
  <c r="D222"/>
  <c r="O221"/>
  <c r="O222"/>
  <c r="K221"/>
  <c r="K222"/>
</calcChain>
</file>

<file path=xl/sharedStrings.xml><?xml version="1.0" encoding="utf-8"?>
<sst xmlns="http://schemas.openxmlformats.org/spreadsheetml/2006/main" count="815" uniqueCount="224">
  <si>
    <t>Наименование блюд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</si>
  <si>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</si>
  <si>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</si>
  <si>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</si>
  <si>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</si>
  <si>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</si>
  <si>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</si>
  <si>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</si>
  <si>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</si>
  <si>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</si>
  <si>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</si>
  <si>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</si>
  <si>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</si>
  <si>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2-ая неделя </t>
  </si>
  <si>
    <t>1 день</t>
  </si>
  <si>
    <t>Итого:</t>
  </si>
  <si>
    <t>2 день</t>
  </si>
  <si>
    <t>3 день</t>
  </si>
  <si>
    <t>150/5</t>
  </si>
  <si>
    <t>4 день</t>
  </si>
  <si>
    <t>5 день</t>
  </si>
  <si>
    <t>6 день</t>
  </si>
  <si>
    <t>180/5</t>
  </si>
  <si>
    <t>50/150</t>
  </si>
  <si>
    <t>50/50</t>
  </si>
  <si>
    <t>№ рецептуры</t>
  </si>
  <si>
    <t>1-ая неделя</t>
  </si>
  <si>
    <t>Выход,г</t>
  </si>
  <si>
    <t>100</t>
  </si>
  <si>
    <t>Чай с сахаром</t>
  </si>
  <si>
    <t xml:space="preserve">ПРИМЕРНОЕ ДВУХНЕДЕЛЬНОЕ МЕНЮ ДЛЯ ОБУЧАЮЩИХСЯ В ОБЩЕОБРАЗОВАТЕЛЬНЫХ ОРГАНИЗАЦИЯХ С 1 по 4 КЛАССЫ </t>
  </si>
  <si>
    <t>Хлеб пшеничный</t>
  </si>
  <si>
    <t>Хлеб ржаной</t>
  </si>
  <si>
    <t>Компот из свежих яблок (75 С)</t>
  </si>
  <si>
    <t>Плоды и ягоды свежие (яблоки)</t>
  </si>
  <si>
    <t xml:space="preserve">Чай с сахаром, с лимоном </t>
  </si>
  <si>
    <t>Хим.состав и калорийность российских продуктов питания табл 9 стр 184 , 2012 Дели +</t>
  </si>
  <si>
    <t>Хим.состав и калорийность российских продуктов питания,табл 6, стр 144 , 2012 Дели +</t>
  </si>
  <si>
    <t>Хим.состав и калорийность российских продуктов питания табл 6 стр 134 , 2012 Дели +</t>
  </si>
  <si>
    <t>Каша гречневая рассыпчатая с маслом сливочным</t>
  </si>
  <si>
    <t>№ 376 Сбор.рец. На прод-ию для обуч. Во всех образ.учреж-Дели 2017</t>
  </si>
  <si>
    <t>№ 171 Сбор.рец. На прод-ию для обуч. Во всех образ.учреж-Дели 2017</t>
  </si>
  <si>
    <t>Пюре картофельное с маслом сливочным</t>
  </si>
  <si>
    <t>№ 312 Сбор.рец. На прод-ию для обуч. Во всех образ.учреж-Дели -2017</t>
  </si>
  <si>
    <t>№ 203 Сбор.рец. На прод-ию для обуч. Во всех образ.учреж-Дели 2017</t>
  </si>
  <si>
    <t>№ 377 Сбор.рец. На прод-ию для обуч. Во всех образ.учреж-Дели 2017</t>
  </si>
  <si>
    <t>№ 342 Сбор.рец. На прод-ию для обуч. Во всех образ.учреж-Дели 2017</t>
  </si>
  <si>
    <t>90</t>
  </si>
  <si>
    <t>Сыр порционно</t>
  </si>
  <si>
    <t>№ 15 Сбор.рец. На прод-ию для обуч. Во всех образ.учреж-Дели 2017</t>
  </si>
  <si>
    <t xml:space="preserve">ПРИМЕРНОЕ ДВУХНЕДЕЛЬНОЕ МЕНЮ ДЛЯ ОБУЧАЮЩИХСЯ В ОБЩЕОБРАЗОВАТЕЛЬНЫХ ОРГАНИЗАЦИЯХ С 5 по 11 КЛАССЫ </t>
  </si>
  <si>
    <t xml:space="preserve">Примерное цикличное двенадцатидневное меню </t>
  </si>
  <si>
    <t xml:space="preserve">Для организации бесплатного горячего питания (горячих завтраков) для обучающихся начальных классов </t>
  </si>
  <si>
    <t>общеобразовательных организаций Республики Татарстан</t>
  </si>
  <si>
    <t>Разработано и утвеждено</t>
  </si>
  <si>
    <t>в возрасте с12лет и старше (5-11 классы)</t>
  </si>
  <si>
    <t>Для организации питания обучающихся общеобразовательных организаций Республики Татарстан</t>
  </si>
  <si>
    <t>Рис отварной рассыпчатый</t>
  </si>
  <si>
    <t>№  Сбор.рец. На прод-ию для обуч. Во всех образ.учреж-Дели 2017</t>
  </si>
  <si>
    <t>№ 271 Сбор.рец. На прод-ию для обуч. Во всех образ.учреж-Дели 2017</t>
  </si>
  <si>
    <t>Чай с сахаром,с яблоком</t>
  </si>
  <si>
    <t>180/10/10</t>
  </si>
  <si>
    <t>Котлеты из мяса кур</t>
  </si>
  <si>
    <t>№ 294 Сбор.рец. На прод-ию для обуч. Во всех образ.учреж-Дели -2017</t>
  </si>
  <si>
    <t>№293 Сбор.рец. На прод-ию для обуч. Во всех образ.учреж-Дели 2017</t>
  </si>
  <si>
    <t xml:space="preserve">№ 15 Сбор.рец. На прод-ию для обуч. Во всех образ.учреж-Дели -2017 </t>
  </si>
  <si>
    <t>Макаронные изделия отварные с маслом сливочным</t>
  </si>
  <si>
    <t>190/10</t>
  </si>
  <si>
    <t>185/10/5</t>
  </si>
  <si>
    <t>Рис отварной рассыпчатый с маслом сливочным</t>
  </si>
  <si>
    <t>Салат из свеклы отварной</t>
  </si>
  <si>
    <t>№ 52 Сбор.рец. На прод-ию для обуч. Во всех образ.учреж-Дели -2017</t>
  </si>
  <si>
    <t>10</t>
  </si>
  <si>
    <t>ТТК</t>
  </si>
  <si>
    <t>№ 304  Сбор.рец. На прод-ию для обуч. Во всех образ.учреж-Дели 2017</t>
  </si>
  <si>
    <t>Котлета домашняя из говядины</t>
  </si>
  <si>
    <t>80/20</t>
  </si>
  <si>
    <t>50/200</t>
  </si>
  <si>
    <t xml:space="preserve"> 2 день</t>
  </si>
  <si>
    <t>Котлеты из мяса кур в томатном соусе</t>
  </si>
  <si>
    <t>Пюре картофельное</t>
  </si>
  <si>
    <t>Замена блюда</t>
  </si>
  <si>
    <t>День</t>
  </si>
  <si>
    <t>Прием пищи</t>
  </si>
  <si>
    <t>Заменяемое блюдо/ Вариант Замены</t>
  </si>
  <si>
    <t>Белки,г</t>
  </si>
  <si>
    <t>Жиры,г</t>
  </si>
  <si>
    <t>Углеводы,г</t>
  </si>
  <si>
    <t>ЭЦ,ккал</t>
  </si>
  <si>
    <t>по меню</t>
  </si>
  <si>
    <t>День 1 (1 неделя)</t>
  </si>
  <si>
    <t>замена</t>
  </si>
  <si>
    <t>Сосиски отварные</t>
  </si>
  <si>
    <t>200/3</t>
  </si>
  <si>
    <t>ГОРЯЧИЙ ЗАВТРАК</t>
  </si>
  <si>
    <t>7-11 лет</t>
  </si>
  <si>
    <t>Чай  с сахаром,с лимоном</t>
  </si>
  <si>
    <t>2-ая неделя</t>
  </si>
  <si>
    <t>Салат из отварной свеклы</t>
  </si>
  <si>
    <t>60/40</t>
  </si>
  <si>
    <t xml:space="preserve">Чай с сахаром </t>
  </si>
  <si>
    <t>Рыба тушеная с овощами в томате</t>
  </si>
  <si>
    <t>150/3</t>
  </si>
  <si>
    <t>180/3</t>
  </si>
  <si>
    <t>Птица запеченная</t>
  </si>
  <si>
    <t>№ 229 Сбор.рец. На прод-ию для обуч. Во всех образ.учреж-Дели 2017</t>
  </si>
  <si>
    <t>Рыба, тушенная в томате с овощами</t>
  </si>
  <si>
    <t>№279,331 Сбор.рец. На прод-ию для питания детей в дошк образоват учрежд-Дели 2017</t>
  </si>
  <si>
    <t>Тефтели мясные в сметанно-томатном соусе</t>
  </si>
  <si>
    <t>Горячий завтрак младшие классы (7-11 лет)</t>
  </si>
  <si>
    <t>220/5</t>
  </si>
  <si>
    <t>Тефтели мясные в томатно-сметанном соусе</t>
  </si>
  <si>
    <t>Куриное бедро /цыплята/куриная грудка /запеченные</t>
  </si>
  <si>
    <t>Пюре картофельное  с маслом сливочным</t>
  </si>
  <si>
    <t>Куриные бедра запеченные с томатным соусом</t>
  </si>
  <si>
    <t>90/20</t>
  </si>
  <si>
    <t>Котлеты говяжьи</t>
  </si>
  <si>
    <t>Овощи тушеные с мясом</t>
  </si>
  <si>
    <t>№ 293  Сбор.рец. На прод-ию для обуч. Во всех образ.учреж-Дели 2017, 366/2016</t>
  </si>
  <si>
    <t>Гороховое пюре с маслом сливочным</t>
  </si>
  <si>
    <t>№ 199 Сбор.рец. На прод-ию для обуч. Во всех образ.учреж-Дели 2017</t>
  </si>
  <si>
    <t>№143,241 Сбор.рец. На прод-ию для обуч. Во всех образ.учреж-Дели 2017</t>
  </si>
  <si>
    <t>№ 171 Сбор.рец. На прод-ию для обуч. Во всех образ.учреж-Дели 2015</t>
  </si>
  <si>
    <t>Согласовано</t>
  </si>
  <si>
    <t>Руководитель общеобразовательного учреждения</t>
  </si>
  <si>
    <t>________________________</t>
  </si>
  <si>
    <t>Компот из сухофруктов (75С)</t>
  </si>
  <si>
    <t>Чай с мармеладом</t>
  </si>
  <si>
    <t>185/15</t>
  </si>
  <si>
    <t>№349  Сбор.рец. На прод-ию для обуч. Во всех образ.учреж-Дели 2017</t>
  </si>
  <si>
    <t>Итого с заменой на сосиски:</t>
  </si>
  <si>
    <t>Горячий завтрак старшие классы (12лет и старше)</t>
  </si>
  <si>
    <t>Напиток из свежих фруктов 75С (сахара 10г)</t>
  </si>
  <si>
    <t>90/100</t>
  </si>
  <si>
    <t>100/100</t>
  </si>
  <si>
    <t>по замене Каша Дружба"Молочная"</t>
  </si>
  <si>
    <t>ВСЕГО за 12 дней:</t>
  </si>
  <si>
    <t>В среднем на 1 учащегося в день:</t>
  </si>
  <si>
    <t>20-25%</t>
  </si>
  <si>
    <t>Напиток из свежих фруктов (75С)</t>
  </si>
  <si>
    <t>Напиток из свежих фруктов (75 С)</t>
  </si>
  <si>
    <t>(общеобразовательные организации с режимом обучения до 6 часов)</t>
  </si>
  <si>
    <t>Директор ООО "ФУДСОЦСЕРВИС"</t>
  </si>
  <si>
    <t>________________Э.Р. Харламова</t>
  </si>
  <si>
    <t>Печенье</t>
  </si>
  <si>
    <t>Плоды и ягоды свежие (мандарин)</t>
  </si>
  <si>
    <t>Хим.состав и калорийность российских продуктов питания табл 9 стр 186 , 2012 Дели +</t>
  </si>
  <si>
    <t>Гуляш из говядины</t>
  </si>
  <si>
    <t>№ 260 Сбор.рец. На прод-ию для обуч. Во всех образ.учреж-Дели -2017</t>
  </si>
  <si>
    <t>Чай "Витаминный" с ягодами</t>
  </si>
  <si>
    <t>Батончик злаковый</t>
  </si>
  <si>
    <t>промышленного выпуска</t>
  </si>
  <si>
    <t>№ 265 Сбор.рец. На прод-ию для обуч. Во всех образ.учреж-Дели -2017</t>
  </si>
  <si>
    <t>Плов из говядины с рисом</t>
  </si>
  <si>
    <t>Биточки рыбные в сметанном соусе</t>
  </si>
  <si>
    <t>№ 234,330 Сбор.рец. На прод-ию для обуч. Во всех образ.учреж-Дели 2017</t>
  </si>
  <si>
    <t>80/30</t>
  </si>
  <si>
    <t>нет</t>
  </si>
  <si>
    <t>Сосиски отварные (дет.питание)  Халяль</t>
  </si>
  <si>
    <t>Плов из говядины с рисовой крупой</t>
  </si>
  <si>
    <t xml:space="preserve">Биточки рыбные в сметанном </t>
  </si>
  <si>
    <t>24</t>
  </si>
  <si>
    <t>Котлеты из мяса кур/Котлеты из мяса кур в томатном соусе с овощами (для ст кл)</t>
  </si>
  <si>
    <t>АЛЬМЕТЬЕВСК</t>
  </si>
  <si>
    <t>Мл.кл 64.19 рубь / Ст.кл 64.19 руб.</t>
  </si>
  <si>
    <t>ВСЕГО за 10 дней:</t>
  </si>
  <si>
    <t>Доп.питание</t>
  </si>
  <si>
    <t>Щи из свежей капусты с мясными фрикадельками,со сметаной</t>
  </si>
  <si>
    <t>250/22/10</t>
  </si>
  <si>
    <t>30</t>
  </si>
  <si>
    <t>ИТОГО</t>
  </si>
  <si>
    <t>512</t>
  </si>
  <si>
    <t>Гуляш из отварной говядины</t>
  </si>
  <si>
    <t>250/10</t>
  </si>
  <si>
    <t xml:space="preserve">Кисель </t>
  </si>
  <si>
    <t>200</t>
  </si>
  <si>
    <t>490</t>
  </si>
  <si>
    <t>250/15</t>
  </si>
  <si>
    <t>Суп картофельный с пшенной крупой на мясном бульоне с мясом говядины</t>
  </si>
  <si>
    <t>Суп овощной с куриными фрикадельками,со сметаной</t>
  </si>
  <si>
    <t>Напиток из изюма</t>
  </si>
  <si>
    <t>Суп лапша домашняя с мясом птицы</t>
  </si>
  <si>
    <t>495</t>
  </si>
  <si>
    <t>Рассольник ленинградский с мясными фрикадельками со сметаной</t>
  </si>
  <si>
    <t>Напиток из шиповника</t>
  </si>
  <si>
    <r>
      <t>Пюре картофельное с маслом сливочным/</t>
    </r>
    <r>
      <rPr>
        <b/>
        <sz val="11"/>
        <color indexed="10"/>
        <rFont val="Times New Roman"/>
        <family val="1"/>
        <charset val="204"/>
      </rPr>
      <t>Пюре картофельное (ст.кл)</t>
    </r>
  </si>
  <si>
    <r>
      <rPr>
        <b/>
        <sz val="11"/>
        <color indexed="10"/>
        <rFont val="Times New Roman"/>
        <family val="1"/>
        <charset val="204"/>
      </rPr>
      <t>замена на</t>
    </r>
    <r>
      <rPr>
        <sz val="11"/>
        <rFont val="Times New Roman"/>
        <family val="1"/>
        <charset val="204"/>
      </rPr>
      <t xml:space="preserve"> Котлета домашняя/</t>
    </r>
    <r>
      <rPr>
        <b/>
        <sz val="11"/>
        <color indexed="10"/>
        <rFont val="Times New Roman"/>
        <family val="1"/>
        <charset val="204"/>
      </rPr>
      <t xml:space="preserve">ИЛИ </t>
    </r>
    <r>
      <rPr>
        <sz val="11"/>
        <rFont val="Times New Roman"/>
        <family val="1"/>
        <charset val="204"/>
      </rPr>
      <t>сосиски отварные</t>
    </r>
  </si>
  <si>
    <t>Компот из свежих яблок (75С)(сахара 10г)</t>
  </si>
  <si>
    <t>12 лет и ст</t>
  </si>
  <si>
    <t>БОРЩ из свежей капусты с мясными фрикадельками,со сметаной</t>
  </si>
  <si>
    <t>Компот из сухофруктов</t>
  </si>
  <si>
    <t>Суп картофельный с горохом с мясными фрикадельками</t>
  </si>
  <si>
    <t>250/22</t>
  </si>
  <si>
    <t>502</t>
  </si>
  <si>
    <t>Суп картофельный с фасолью с мясными фрикадельками</t>
  </si>
  <si>
    <t>Кисель</t>
  </si>
  <si>
    <t>Суп картофельный с клецками с мясом птицы</t>
  </si>
  <si>
    <t xml:space="preserve">Примерное цикличное десятидневное меню </t>
  </si>
  <si>
    <t>№ 54  Сбор.рец. На прод-ию для обуч. Во всех образ.учреж-Дели 2017, 366/2016</t>
  </si>
  <si>
    <t>Салат из свеклы с яблоками</t>
  </si>
  <si>
    <t>Бутерброд с сыром (45/15)</t>
  </si>
  <si>
    <t>№10 Сбор.рец. На прод-ию для обуч. Во всех образ.учреж-Дели 2016</t>
  </si>
  <si>
    <t>Бутерброд с сыром 45/15/Салат из зеленого горошка ст.кл</t>
  </si>
  <si>
    <t>Рассольник ленинградский  с куриными фрикадельками,со сметаной</t>
  </si>
  <si>
    <t>Салат из зеленого горошка к/с с маслом растительным</t>
  </si>
  <si>
    <t>Плоды и ягоды свежие (апельсин)</t>
  </si>
  <si>
    <t>185/13,5</t>
  </si>
  <si>
    <t>Плоды и ягоды свежие (мандарины/апельсин)</t>
  </si>
  <si>
    <t xml:space="preserve">Капуста тушеная (доп.гарнир) </t>
  </si>
  <si>
    <t>200/5</t>
  </si>
  <si>
    <t>№ 175 Сбор.рец. На прод-ию для обуч. Во всех образ.учреж-Дели 2017</t>
  </si>
  <si>
    <t>Каша "Дружба" молочная с маслом сливочным</t>
  </si>
  <si>
    <t>Капуста тушеная (доп. гарнир)</t>
  </si>
  <si>
    <t>№ 139 Сбор.рец. На прод-ию для обуч. Во всех образ.учреж-Дели -2017</t>
  </si>
  <si>
    <t>Салат из кукурузы к/с</t>
  </si>
  <si>
    <t>№ 12 Сбор.рец. На прод-ию для питания детей в дошк образ.организациях-Дели + -2016</t>
  </si>
  <si>
    <t>Чай с сахаром с яблоком</t>
  </si>
  <si>
    <t>Макаронные изделия (рожки)отварные с маслом сливочным</t>
  </si>
  <si>
    <t>Макаронные изделия (рожки) отварные с маслом сливочным</t>
  </si>
  <si>
    <t>Каша геркулесовая молочная с маслом сливочным</t>
  </si>
  <si>
    <t xml:space="preserve">Каша гречневая рассыпчатая </t>
  </si>
  <si>
    <t>Салат из кукурузы к/с (доп гарнир)</t>
  </si>
  <si>
    <t>180//5</t>
  </si>
  <si>
    <t>ПРИМЕРНОЕ ДВУХНЕДЕЛЬНОЕ МЕНЮ ДЛЯ ОБУЧАЮЩИХСЯ В ОБЩЕОБРАЗОВАТЕЛЬНЫХ ОРГАНИЗАЦИЯХ (сезон весенний)</t>
  </si>
</sst>
</file>

<file path=xl/styles.xml><?xml version="1.0" encoding="utf-8"?>
<styleSheet xmlns="http://schemas.openxmlformats.org/spreadsheetml/2006/main">
  <numFmts count="2">
    <numFmt numFmtId="172" formatCode="0.000"/>
    <numFmt numFmtId="173" formatCode="0.0"/>
  </numFmts>
  <fonts count="38">
    <font>
      <sz val="11"/>
      <color theme="1"/>
      <name val="Calibri"/>
      <family val="2"/>
      <charset val="204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b/>
      <sz val="10"/>
      <name val="Arial"/>
      <family val="2"/>
    </font>
    <font>
      <sz val="12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2"/>
      <name val="Arial Cyr"/>
      <charset val="204"/>
    </font>
    <font>
      <b/>
      <sz val="28"/>
      <name val="Times New Roman"/>
      <family val="1"/>
      <charset val="204"/>
    </font>
    <font>
      <sz val="16"/>
      <name val="Times New Roman"/>
      <family val="1"/>
      <charset val="204"/>
    </font>
    <font>
      <sz val="14"/>
      <name val="Times New Roman"/>
      <family val="1"/>
      <charset val="204"/>
    </font>
    <font>
      <sz val="11"/>
      <name val="Arial"/>
      <family val="2"/>
      <charset val="204"/>
    </font>
    <font>
      <b/>
      <sz val="12"/>
      <name val="Arial"/>
      <family val="2"/>
      <charset val="204"/>
    </font>
    <font>
      <b/>
      <sz val="10"/>
      <name val="Times New Roman"/>
      <family val="1"/>
      <charset val="204"/>
    </font>
    <font>
      <b/>
      <sz val="11"/>
      <name val="Arial"/>
      <family val="2"/>
      <charset val="204"/>
    </font>
    <font>
      <sz val="9"/>
      <name val="Arial"/>
      <family val="2"/>
      <charset val="204"/>
    </font>
    <font>
      <sz val="8"/>
      <name val="Arial"/>
      <family val="2"/>
      <charset val="204"/>
    </font>
    <font>
      <b/>
      <sz val="11"/>
      <name val="Times New Roman"/>
      <family val="1"/>
      <charset val="204"/>
    </font>
    <font>
      <b/>
      <sz val="11"/>
      <color indexed="10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8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Arial"/>
      <family val="2"/>
      <charset val="204"/>
    </font>
    <font>
      <b/>
      <sz val="10"/>
      <color theme="1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  <font>
      <b/>
      <sz val="12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6">
    <xf numFmtId="0" fontId="0" fillId="0" borderId="0" xfId="0"/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righ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17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left" wrapText="1"/>
    </xf>
    <xf numFmtId="1" fontId="3" fillId="2" borderId="1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right" wrapText="1"/>
    </xf>
    <xf numFmtId="0" fontId="2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172" fontId="3" fillId="2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wrapText="1"/>
    </xf>
    <xf numFmtId="0" fontId="3" fillId="2" borderId="1" xfId="0" applyNumberFormat="1" applyFont="1" applyFill="1" applyBorder="1" applyAlignment="1">
      <alignment horizontal="center" wrapText="1"/>
    </xf>
    <xf numFmtId="2" fontId="2" fillId="2" borderId="1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left" wrapText="1"/>
    </xf>
    <xf numFmtId="0" fontId="2" fillId="2" borderId="2" xfId="0" applyNumberFormat="1" applyFont="1" applyFill="1" applyBorder="1" applyAlignment="1">
      <alignment horizontal="right" wrapText="1"/>
    </xf>
    <xf numFmtId="0" fontId="1" fillId="2" borderId="0" xfId="0" applyNumberFormat="1" applyFont="1" applyFill="1" applyAlignment="1">
      <alignment horizontal="center" wrapText="1"/>
    </xf>
    <xf numFmtId="0" fontId="5" fillId="2" borderId="0" xfId="0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right" wrapText="1"/>
    </xf>
    <xf numFmtId="0" fontId="2" fillId="2" borderId="0" xfId="0" applyNumberFormat="1" applyFont="1" applyFill="1" applyBorder="1" applyAlignment="1">
      <alignment horizontal="center"/>
    </xf>
    <xf numFmtId="172" fontId="2" fillId="2" borderId="0" xfId="0" applyNumberFormat="1" applyFont="1" applyFill="1" applyBorder="1" applyAlignment="1">
      <alignment horizontal="center" wrapText="1"/>
    </xf>
    <xf numFmtId="1" fontId="2" fillId="2" borderId="0" xfId="0" applyNumberFormat="1" applyFont="1" applyFill="1" applyBorder="1" applyAlignment="1">
      <alignment horizontal="center" wrapText="1"/>
    </xf>
    <xf numFmtId="2" fontId="25" fillId="0" borderId="0" xfId="0" applyNumberFormat="1" applyFont="1" applyFill="1" applyBorder="1" applyAlignment="1">
      <alignment horizontal="center" vertical="center" wrapText="1"/>
    </xf>
    <xf numFmtId="2" fontId="26" fillId="0" borderId="0" xfId="0" applyNumberFormat="1" applyFont="1" applyFill="1" applyBorder="1" applyAlignment="1">
      <alignment horizontal="center" vertical="center"/>
    </xf>
    <xf numFmtId="2" fontId="26" fillId="0" borderId="0" xfId="0" applyNumberFormat="1" applyFont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2" xfId="0" applyNumberFormat="1" applyFont="1" applyFill="1" applyBorder="1" applyAlignment="1">
      <alignment horizont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2" fontId="0" fillId="0" borderId="0" xfId="0" applyNumberFormat="1"/>
    <xf numFmtId="2" fontId="3" fillId="2" borderId="2" xfId="0" applyNumberFormat="1" applyFont="1" applyFill="1" applyBorder="1" applyAlignment="1">
      <alignment horizontal="center" vertical="center" wrapText="1"/>
    </xf>
    <xf numFmtId="2" fontId="2" fillId="2" borderId="0" xfId="0" applyNumberFormat="1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wrapText="1"/>
    </xf>
    <xf numFmtId="0" fontId="2" fillId="2" borderId="3" xfId="0" applyNumberFormat="1" applyFont="1" applyFill="1" applyBorder="1" applyAlignment="1">
      <alignment horizontal="right" wrapText="1"/>
    </xf>
    <xf numFmtId="0" fontId="2" fillId="2" borderId="0" xfId="0" applyNumberFormat="1" applyFont="1" applyFill="1" applyBorder="1" applyAlignment="1">
      <alignment horizontal="center" vertical="center"/>
    </xf>
    <xf numFmtId="2" fontId="2" fillId="2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1" fillId="2" borderId="0" xfId="0" applyNumberFormat="1" applyFont="1" applyFill="1" applyAlignment="1">
      <alignment horizontal="center" wrapText="1"/>
    </xf>
    <xf numFmtId="0" fontId="7" fillId="2" borderId="1" xfId="0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left" vertical="center" wrapText="1"/>
    </xf>
    <xf numFmtId="0" fontId="11" fillId="0" borderId="0" xfId="0" applyFont="1" applyAlignment="1">
      <alignment horizontal="left" vertical="top"/>
    </xf>
    <xf numFmtId="0" fontId="11" fillId="0" borderId="0" xfId="0" applyFont="1" applyAlignment="1">
      <alignment vertical="top"/>
    </xf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3" fillId="0" borderId="0" xfId="0" applyFont="1"/>
    <xf numFmtId="0" fontId="12" fillId="0" borderId="0" xfId="0" applyFont="1" applyBorder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27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left" vertical="top"/>
    </xf>
    <xf numFmtId="0" fontId="12" fillId="0" borderId="0" xfId="0" applyFont="1" applyAlignment="1">
      <alignment horizontal="right" vertical="center"/>
    </xf>
    <xf numFmtId="0" fontId="14" fillId="0" borderId="0" xfId="0" applyFont="1" applyAlignment="1">
      <alignment horizontal="center" vertical="top"/>
    </xf>
    <xf numFmtId="0" fontId="15" fillId="0" borderId="0" xfId="0" applyFont="1" applyAlignment="1">
      <alignment horizontal="center" vertical="top"/>
    </xf>
    <xf numFmtId="0" fontId="11" fillId="0" borderId="0" xfId="0" applyFont="1" applyBorder="1" applyAlignment="1">
      <alignment vertical="top"/>
    </xf>
    <xf numFmtId="0" fontId="12" fillId="0" borderId="0" xfId="0" applyFont="1" applyBorder="1" applyAlignment="1">
      <alignment horizontal="left"/>
    </xf>
    <xf numFmtId="0" fontId="28" fillId="0" borderId="0" xfId="0" applyFont="1" applyAlignment="1">
      <alignment horizontal="center"/>
    </xf>
    <xf numFmtId="0" fontId="1" fillId="2" borderId="0" xfId="0" applyNumberFormat="1" applyFont="1" applyFill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/>
    </xf>
    <xf numFmtId="2" fontId="3" fillId="2" borderId="4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Alignment="1">
      <alignment horizontal="center" wrapText="1"/>
    </xf>
    <xf numFmtId="0" fontId="5" fillId="2" borderId="2" xfId="0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righ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2" fontId="2" fillId="2" borderId="3" xfId="0" applyNumberFormat="1" applyFont="1" applyFill="1" applyBorder="1" applyAlignment="1">
      <alignment horizontal="center" vertical="center" wrapText="1"/>
    </xf>
    <xf numFmtId="2" fontId="2" fillId="2" borderId="5" xfId="0" applyNumberFormat="1" applyFont="1" applyFill="1" applyBorder="1" applyAlignment="1">
      <alignment horizontal="center" vertical="center" wrapText="1"/>
    </xf>
    <xf numFmtId="0" fontId="1" fillId="2" borderId="0" xfId="0" applyNumberFormat="1" applyFont="1" applyFill="1" applyAlignment="1">
      <alignment horizontal="center" wrapText="1"/>
    </xf>
    <xf numFmtId="0" fontId="5" fillId="2" borderId="1" xfId="0" applyNumberFormat="1" applyFont="1" applyFill="1" applyBorder="1" applyAlignment="1">
      <alignment horizontal="left" wrapText="1"/>
    </xf>
    <xf numFmtId="0" fontId="9" fillId="2" borderId="1" xfId="0" applyNumberFormat="1" applyFont="1" applyFill="1" applyBorder="1" applyAlignment="1">
      <alignment horizontal="left" wrapText="1"/>
    </xf>
    <xf numFmtId="2" fontId="29" fillId="2" borderId="1" xfId="0" applyNumberFormat="1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 wrapText="1"/>
    </xf>
    <xf numFmtId="0" fontId="2" fillId="2" borderId="0" xfId="0" applyNumberFormat="1" applyFont="1" applyFill="1" applyBorder="1" applyAlignment="1">
      <alignment horizontal="right" vertical="center" wrapText="1"/>
    </xf>
    <xf numFmtId="0" fontId="5" fillId="2" borderId="6" xfId="0" applyFont="1" applyFill="1" applyBorder="1" applyAlignment="1">
      <alignment horizontal="left" vertical="center" wrapText="1"/>
    </xf>
    <xf numFmtId="0" fontId="2" fillId="2" borderId="7" xfId="0" applyNumberFormat="1" applyFont="1" applyFill="1" applyBorder="1" applyAlignment="1">
      <alignment horizontal="right" vertical="center" wrapText="1"/>
    </xf>
    <xf numFmtId="0" fontId="2" fillId="2" borderId="7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 wrapText="1"/>
    </xf>
    <xf numFmtId="2" fontId="2" fillId="2" borderId="8" xfId="0" applyNumberFormat="1" applyFont="1" applyFill="1" applyBorder="1" applyAlignment="1">
      <alignment horizontal="center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2" fontId="17" fillId="2" borderId="1" xfId="0" applyNumberFormat="1" applyFont="1" applyFill="1" applyBorder="1" applyAlignment="1">
      <alignment horizontal="center" vertical="center" wrapText="1"/>
    </xf>
    <xf numFmtId="2" fontId="17" fillId="2" borderId="2" xfId="0" applyNumberFormat="1" applyFont="1" applyFill="1" applyBorder="1" applyAlignment="1">
      <alignment horizontal="center" vertical="center" wrapText="1"/>
    </xf>
    <xf numFmtId="0" fontId="10" fillId="2" borderId="1" xfId="0" applyNumberFormat="1" applyFont="1" applyFill="1" applyBorder="1" applyAlignment="1">
      <alignment horizontal="center" vertical="center" wrapText="1"/>
    </xf>
    <xf numFmtId="0" fontId="6" fillId="3" borderId="1" xfId="0" applyNumberFormat="1" applyFont="1" applyFill="1" applyBorder="1" applyAlignment="1">
      <alignment horizontal="left" wrapText="1"/>
    </xf>
    <xf numFmtId="0" fontId="7" fillId="2" borderId="1" xfId="0" applyFont="1" applyFill="1" applyBorder="1" applyAlignment="1">
      <alignment horizontal="center" vertical="center" wrapText="1"/>
    </xf>
    <xf numFmtId="0" fontId="6" fillId="3" borderId="1" xfId="0" applyNumberFormat="1" applyFont="1" applyFill="1" applyBorder="1" applyAlignment="1">
      <alignment horizontal="left" vertical="center" wrapText="1"/>
    </xf>
    <xf numFmtId="2" fontId="18" fillId="2" borderId="1" xfId="0" applyNumberFormat="1" applyFont="1" applyFill="1" applyBorder="1" applyAlignment="1">
      <alignment horizontal="center" vertical="center" wrapText="1"/>
    </xf>
    <xf numFmtId="0" fontId="18" fillId="2" borderId="1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center" wrapText="1"/>
    </xf>
    <xf numFmtId="0" fontId="1" fillId="2" borderId="9" xfId="0" applyNumberFormat="1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30" fillId="0" borderId="1" xfId="0" applyFont="1" applyBorder="1" applyAlignment="1">
      <alignment horizontal="center" vertical="center"/>
    </xf>
    <xf numFmtId="0" fontId="30" fillId="0" borderId="1" xfId="0" applyFont="1" applyBorder="1" applyAlignment="1">
      <alignment horizontal="center" vertical="center" wrapText="1"/>
    </xf>
    <xf numFmtId="2" fontId="19" fillId="0" borderId="1" xfId="0" applyNumberFormat="1" applyFont="1" applyFill="1" applyBorder="1" applyAlignment="1">
      <alignment horizontal="center" vertical="center" wrapText="1"/>
    </xf>
    <xf numFmtId="0" fontId="31" fillId="0" borderId="0" xfId="0" applyFont="1" applyAlignment="1">
      <alignment vertical="center"/>
    </xf>
    <xf numFmtId="0" fontId="3" fillId="2" borderId="5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 applyAlignment="1">
      <alignment horizontal="left" vertical="center" wrapText="1"/>
    </xf>
    <xf numFmtId="0" fontId="3" fillId="2" borderId="3" xfId="0" applyNumberFormat="1" applyFont="1" applyFill="1" applyBorder="1" applyAlignment="1">
      <alignment horizontal="left" wrapText="1"/>
    </xf>
    <xf numFmtId="0" fontId="32" fillId="0" borderId="1" xfId="0" applyFont="1" applyBorder="1" applyAlignment="1">
      <alignment horizontal="center"/>
    </xf>
    <xf numFmtId="0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left" vertical="center" wrapText="1"/>
    </xf>
    <xf numFmtId="49" fontId="3" fillId="0" borderId="1" xfId="0" applyNumberFormat="1" applyFont="1" applyFill="1" applyBorder="1" applyAlignment="1">
      <alignment horizontal="center" vertical="center"/>
    </xf>
    <xf numFmtId="172" fontId="3" fillId="0" borderId="1" xfId="0" applyNumberFormat="1" applyFont="1" applyFill="1" applyBorder="1" applyAlignment="1">
      <alignment horizontal="center" vertical="center" wrapText="1"/>
    </xf>
    <xf numFmtId="173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1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left" wrapText="1"/>
    </xf>
    <xf numFmtId="0" fontId="3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right" vertical="center" wrapText="1"/>
    </xf>
    <xf numFmtId="0" fontId="2" fillId="0" borderId="1" xfId="0" applyNumberFormat="1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left" vertical="top"/>
    </xf>
    <xf numFmtId="0" fontId="12" fillId="0" borderId="0" xfId="0" applyFont="1" applyBorder="1" applyAlignment="1">
      <alignment vertical="top"/>
    </xf>
    <xf numFmtId="0" fontId="0" fillId="0" borderId="1" xfId="0" applyBorder="1"/>
    <xf numFmtId="2" fontId="32" fillId="0" borderId="1" xfId="0" applyNumberFormat="1" applyFont="1" applyBorder="1" applyAlignment="1">
      <alignment horizontal="center"/>
    </xf>
    <xf numFmtId="2" fontId="20" fillId="2" borderId="1" xfId="0" applyNumberFormat="1" applyFont="1" applyFill="1" applyBorder="1" applyAlignment="1">
      <alignment horizontal="center" vertical="center" wrapText="1"/>
    </xf>
    <xf numFmtId="2" fontId="17" fillId="0" borderId="1" xfId="0" applyNumberFormat="1" applyFont="1" applyFill="1" applyBorder="1" applyAlignment="1">
      <alignment horizontal="center" vertical="center" wrapText="1"/>
    </xf>
    <xf numFmtId="0" fontId="0" fillId="2" borderId="0" xfId="0" applyFill="1"/>
    <xf numFmtId="1" fontId="32" fillId="0" borderId="1" xfId="0" applyNumberFormat="1" applyFont="1" applyBorder="1" applyAlignment="1">
      <alignment horizontal="center"/>
    </xf>
    <xf numFmtId="0" fontId="32" fillId="0" borderId="1" xfId="0" applyFont="1" applyBorder="1" applyAlignment="1">
      <alignment horizontal="right"/>
    </xf>
    <xf numFmtId="9" fontId="0" fillId="0" borderId="0" xfId="0" applyNumberFormat="1"/>
    <xf numFmtId="0" fontId="18" fillId="2" borderId="7" xfId="0" applyNumberFormat="1" applyFont="1" applyFill="1" applyBorder="1" applyAlignment="1">
      <alignment horizontal="center" vertical="center"/>
    </xf>
    <xf numFmtId="2" fontId="18" fillId="2" borderId="7" xfId="0" applyNumberFormat="1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left" vertical="center" wrapText="1"/>
    </xf>
    <xf numFmtId="0" fontId="2" fillId="2" borderId="9" xfId="0" applyNumberFormat="1" applyFont="1" applyFill="1" applyBorder="1" applyAlignment="1">
      <alignment horizontal="right"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2" fontId="2" fillId="2" borderId="9" xfId="0" applyNumberFormat="1" applyFont="1" applyFill="1" applyBorder="1" applyAlignment="1">
      <alignment horizontal="center" vertical="center" wrapText="1"/>
    </xf>
    <xf numFmtId="0" fontId="18" fillId="2" borderId="0" xfId="0" applyNumberFormat="1" applyFont="1" applyFill="1" applyBorder="1" applyAlignment="1">
      <alignment horizontal="center" vertical="center"/>
    </xf>
    <xf numFmtId="2" fontId="18" fillId="2" borderId="0" xfId="0" applyNumberFormat="1" applyFont="1" applyFill="1" applyBorder="1" applyAlignment="1">
      <alignment horizontal="center" vertical="center" wrapText="1"/>
    </xf>
    <xf numFmtId="0" fontId="6" fillId="2" borderId="0" xfId="0" applyNumberFormat="1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left" wrapText="1"/>
    </xf>
    <xf numFmtId="2" fontId="33" fillId="0" borderId="1" xfId="0" applyNumberFormat="1" applyFont="1" applyBorder="1" applyAlignment="1">
      <alignment horizontal="center" vertical="center"/>
    </xf>
    <xf numFmtId="0" fontId="33" fillId="0" borderId="1" xfId="0" applyFont="1" applyBorder="1" applyAlignment="1">
      <alignment horizontal="center" vertical="center"/>
    </xf>
    <xf numFmtId="2" fontId="29" fillId="2" borderId="0" xfId="0" applyNumberFormat="1" applyFont="1" applyFill="1" applyAlignment="1">
      <alignment horizontal="center"/>
    </xf>
    <xf numFmtId="2" fontId="17" fillId="2" borderId="1" xfId="0" applyNumberFormat="1" applyFont="1" applyFill="1" applyBorder="1" applyAlignment="1">
      <alignment horizontal="center" wrapText="1"/>
    </xf>
    <xf numFmtId="0" fontId="17" fillId="2" borderId="1" xfId="0" applyNumberFormat="1" applyFont="1" applyFill="1" applyBorder="1" applyAlignment="1">
      <alignment horizontal="center" wrapText="1"/>
    </xf>
    <xf numFmtId="0" fontId="6" fillId="2" borderId="2" xfId="0" applyNumberFormat="1" applyFont="1" applyFill="1" applyBorder="1" applyAlignment="1">
      <alignment horizontal="center" wrapText="1"/>
    </xf>
    <xf numFmtId="0" fontId="6" fillId="2" borderId="3" xfId="0" applyNumberFormat="1" applyFont="1" applyFill="1" applyBorder="1" applyAlignment="1">
      <alignment horizontal="center" wrapText="1"/>
    </xf>
    <xf numFmtId="0" fontId="6" fillId="2" borderId="5" xfId="0" applyNumberFormat="1" applyFont="1" applyFill="1" applyBorder="1" applyAlignment="1">
      <alignment horizontal="center" wrapText="1"/>
    </xf>
    <xf numFmtId="0" fontId="10" fillId="2" borderId="1" xfId="0" applyNumberFormat="1" applyFont="1" applyFill="1" applyBorder="1" applyAlignment="1">
      <alignment horizontal="left" wrapText="1"/>
    </xf>
    <xf numFmtId="0" fontId="10" fillId="2" borderId="1" xfId="0" applyNumberFormat="1" applyFont="1" applyFill="1" applyBorder="1" applyAlignment="1">
      <alignment horizontal="center" wrapText="1"/>
    </xf>
    <xf numFmtId="0" fontId="33" fillId="0" borderId="1" xfId="0" applyFont="1" applyFill="1" applyBorder="1" applyAlignment="1">
      <alignment horizontal="center" vertical="center" wrapText="1"/>
    </xf>
    <xf numFmtId="2" fontId="33" fillId="0" borderId="1" xfId="0" applyNumberFormat="1" applyFont="1" applyFill="1" applyBorder="1" applyAlignment="1">
      <alignment horizontal="center" vertical="center" wrapText="1"/>
    </xf>
    <xf numFmtId="173" fontId="33" fillId="0" borderId="1" xfId="0" applyNumberFormat="1" applyFont="1" applyFill="1" applyBorder="1" applyAlignment="1">
      <alignment horizontal="center" vertical="center" wrapText="1"/>
    </xf>
    <xf numFmtId="2" fontId="33" fillId="0" borderId="1" xfId="0" applyNumberFormat="1" applyFont="1" applyFill="1" applyBorder="1" applyAlignment="1">
      <alignment horizontal="center" vertical="center"/>
    </xf>
    <xf numFmtId="2" fontId="10" fillId="2" borderId="1" xfId="0" applyNumberFormat="1" applyFont="1" applyFill="1" applyBorder="1" applyAlignment="1">
      <alignment horizontal="center" wrapText="1"/>
    </xf>
    <xf numFmtId="0" fontId="3" fillId="2" borderId="1" xfId="0" applyNumberFormat="1" applyFont="1" applyFill="1" applyBorder="1" applyAlignment="1">
      <alignment vertical="center" wrapText="1"/>
    </xf>
    <xf numFmtId="0" fontId="0" fillId="2" borderId="1" xfId="0" applyFill="1" applyBorder="1"/>
    <xf numFmtId="0" fontId="5" fillId="2" borderId="3" xfId="0" applyFont="1" applyFill="1" applyBorder="1" applyAlignment="1">
      <alignment wrapText="1"/>
    </xf>
    <xf numFmtId="0" fontId="22" fillId="2" borderId="1" xfId="0" applyFont="1" applyFill="1" applyBorder="1" applyAlignment="1">
      <alignment horizontal="center" vertical="center" wrapText="1"/>
    </xf>
    <xf numFmtId="0" fontId="0" fillId="2" borderId="0" xfId="0" applyFill="1" applyBorder="1"/>
    <xf numFmtId="0" fontId="11" fillId="2" borderId="1" xfId="0" applyNumberFormat="1" applyFont="1" applyFill="1" applyBorder="1" applyAlignment="1">
      <alignment horizontal="left" vertical="center" wrapText="1"/>
    </xf>
    <xf numFmtId="0" fontId="34" fillId="2" borderId="1" xfId="0" applyFont="1" applyFill="1" applyBorder="1" applyAlignment="1">
      <alignment vertical="center"/>
    </xf>
    <xf numFmtId="0" fontId="23" fillId="2" borderId="1" xfId="0" applyNumberFormat="1" applyFont="1" applyFill="1" applyBorder="1" applyAlignment="1">
      <alignment horizontal="left" vertical="center" wrapText="1"/>
    </xf>
    <xf numFmtId="0" fontId="34" fillId="2" borderId="1" xfId="0" applyFont="1" applyFill="1" applyBorder="1" applyAlignment="1">
      <alignment vertical="center" wrapText="1"/>
    </xf>
    <xf numFmtId="49" fontId="19" fillId="2" borderId="11" xfId="0" applyNumberFormat="1" applyFont="1" applyFill="1" applyBorder="1" applyAlignment="1">
      <alignment horizontal="center" vertical="center" wrapText="1"/>
    </xf>
    <xf numFmtId="0" fontId="23" fillId="2" borderId="0" xfId="0" applyNumberFormat="1" applyFont="1" applyFill="1" applyAlignment="1">
      <alignment horizontal="center" wrapText="1"/>
    </xf>
    <xf numFmtId="0" fontId="34" fillId="2" borderId="0" xfId="0" applyFont="1" applyFill="1"/>
    <xf numFmtId="0" fontId="23" fillId="2" borderId="1" xfId="0" applyNumberFormat="1" applyFont="1" applyFill="1" applyBorder="1" applyAlignment="1">
      <alignment vertical="center" wrapText="1"/>
    </xf>
    <xf numFmtId="0" fontId="23" fillId="2" borderId="11" xfId="0" applyNumberFormat="1" applyFont="1" applyFill="1" applyBorder="1" applyAlignment="1">
      <alignment horizontal="center" vertical="center" wrapText="1"/>
    </xf>
    <xf numFmtId="0" fontId="23" fillId="2" borderId="11" xfId="0" applyNumberFormat="1" applyFont="1" applyFill="1" applyBorder="1" applyAlignment="1">
      <alignment horizontal="center" vertical="center"/>
    </xf>
    <xf numFmtId="49" fontId="23" fillId="2" borderId="11" xfId="0" applyNumberFormat="1" applyFont="1" applyFill="1" applyBorder="1" applyAlignment="1">
      <alignment horizontal="center" vertical="center" wrapText="1"/>
    </xf>
    <xf numFmtId="49" fontId="23" fillId="2" borderId="11" xfId="0" applyNumberFormat="1" applyFont="1" applyFill="1" applyBorder="1" applyAlignment="1">
      <alignment horizontal="center" vertical="center"/>
    </xf>
    <xf numFmtId="0" fontId="11" fillId="2" borderId="11" xfId="0" applyNumberFormat="1" applyFont="1" applyFill="1" applyBorder="1" applyAlignment="1">
      <alignment horizontal="left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1" fontId="11" fillId="2" borderId="1" xfId="0" applyNumberFormat="1" applyFont="1" applyFill="1" applyBorder="1" applyAlignment="1">
      <alignment horizontal="center" vertical="center"/>
    </xf>
    <xf numFmtId="0" fontId="34" fillId="2" borderId="1" xfId="0" applyFont="1" applyFill="1" applyBorder="1" applyAlignment="1">
      <alignment horizontal="center" vertical="center"/>
    </xf>
    <xf numFmtId="49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/>
    </xf>
    <xf numFmtId="0" fontId="34" fillId="2" borderId="1" xfId="0" applyFont="1" applyFill="1" applyBorder="1" applyAlignment="1">
      <alignment horizontal="center" vertical="center" wrapText="1"/>
    </xf>
    <xf numFmtId="0" fontId="34" fillId="2" borderId="1" xfId="0" applyFont="1" applyFill="1" applyBorder="1" applyAlignment="1">
      <alignment horizontal="center"/>
    </xf>
    <xf numFmtId="0" fontId="23" fillId="2" borderId="1" xfId="0" applyNumberFormat="1" applyFont="1" applyFill="1" applyBorder="1" applyAlignment="1">
      <alignment horizontal="right" vertical="center" wrapText="1"/>
    </xf>
    <xf numFmtId="0" fontId="23" fillId="2" borderId="1" xfId="0" applyNumberFormat="1" applyFont="1" applyFill="1" applyBorder="1" applyAlignment="1">
      <alignment horizontal="center" vertical="center"/>
    </xf>
    <xf numFmtId="0" fontId="23" fillId="2" borderId="2" xfId="0" applyNumberFormat="1" applyFont="1" applyFill="1" applyBorder="1" applyAlignment="1">
      <alignment horizontal="right" vertical="center" wrapText="1"/>
    </xf>
    <xf numFmtId="0" fontId="23" fillId="2" borderId="2" xfId="0" applyNumberFormat="1" applyFont="1" applyFill="1" applyBorder="1" applyAlignment="1">
      <alignment horizontal="left" vertical="center" wrapText="1"/>
    </xf>
    <xf numFmtId="172" fontId="23" fillId="2" borderId="1" xfId="0" applyNumberFormat="1" applyFont="1" applyFill="1" applyBorder="1" applyAlignment="1">
      <alignment horizontal="center" vertical="center" wrapText="1"/>
    </xf>
    <xf numFmtId="0" fontId="23" fillId="2" borderId="0" xfId="0" applyNumberFormat="1" applyFont="1" applyFill="1" applyBorder="1" applyAlignment="1">
      <alignment horizontal="left" wrapText="1"/>
    </xf>
    <xf numFmtId="172" fontId="23" fillId="2" borderId="0" xfId="0" applyNumberFormat="1" applyFont="1" applyFill="1" applyBorder="1" applyAlignment="1">
      <alignment horizontal="center" wrapText="1"/>
    </xf>
    <xf numFmtId="0" fontId="34" fillId="2" borderId="0" xfId="0" applyFont="1" applyFill="1" applyBorder="1" applyAlignment="1"/>
    <xf numFmtId="0" fontId="34" fillId="2" borderId="0" xfId="0" applyFont="1" applyFill="1" applyBorder="1"/>
    <xf numFmtId="49" fontId="23" fillId="2" borderId="1" xfId="0" applyNumberFormat="1" applyFont="1" applyFill="1" applyBorder="1" applyAlignment="1">
      <alignment horizontal="center" vertical="center"/>
    </xf>
    <xf numFmtId="49" fontId="11" fillId="2" borderId="1" xfId="0" applyNumberFormat="1" applyFont="1" applyFill="1" applyBorder="1" applyAlignment="1">
      <alignment horizontal="center" vertical="center" wrapText="1"/>
    </xf>
    <xf numFmtId="0" fontId="11" fillId="4" borderId="1" xfId="0" applyNumberFormat="1" applyFont="1" applyFill="1" applyBorder="1" applyAlignment="1">
      <alignment horizontal="left" vertical="center" wrapText="1"/>
    </xf>
    <xf numFmtId="49" fontId="11" fillId="4" borderId="1" xfId="0" applyNumberFormat="1" applyFont="1" applyFill="1" applyBorder="1" applyAlignment="1">
      <alignment horizontal="center" vertical="center"/>
    </xf>
    <xf numFmtId="0" fontId="11" fillId="4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 wrapText="1"/>
    </xf>
    <xf numFmtId="2" fontId="35" fillId="2" borderId="0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0" fontId="34" fillId="2" borderId="1" xfId="0" applyFont="1" applyFill="1" applyBorder="1"/>
    <xf numFmtId="0" fontId="29" fillId="0" borderId="1" xfId="0" applyFont="1" applyBorder="1" applyAlignment="1">
      <alignment horizontal="center"/>
    </xf>
    <xf numFmtId="0" fontId="29" fillId="0" borderId="1" xfId="0" applyFont="1" applyBorder="1"/>
    <xf numFmtId="0" fontId="36" fillId="0" borderId="1" xfId="0" applyFont="1" applyBorder="1" applyAlignment="1">
      <alignment wrapText="1"/>
    </xf>
    <xf numFmtId="173" fontId="3" fillId="2" borderId="1" xfId="0" applyNumberFormat="1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center" wrapText="1"/>
    </xf>
    <xf numFmtId="0" fontId="14" fillId="0" borderId="0" xfId="0" applyFont="1" applyAlignment="1">
      <alignment horizontal="center" vertical="top"/>
    </xf>
    <xf numFmtId="0" fontId="15" fillId="0" borderId="0" xfId="0" applyFont="1" applyAlignment="1">
      <alignment horizontal="center" vertical="top"/>
    </xf>
    <xf numFmtId="0" fontId="2" fillId="2" borderId="1" xfId="0" applyNumberFormat="1" applyFont="1" applyFill="1" applyBorder="1" applyAlignment="1">
      <alignment horizontal="left" wrapText="1"/>
    </xf>
    <xf numFmtId="0" fontId="1" fillId="2" borderId="0" xfId="0" applyNumberFormat="1" applyFont="1" applyFill="1" applyAlignment="1">
      <alignment horizontal="center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3" xfId="0" applyNumberFormat="1" applyFont="1" applyFill="1" applyBorder="1" applyAlignment="1">
      <alignment horizontal="center" vertical="center" wrapText="1"/>
    </xf>
    <xf numFmtId="0" fontId="6" fillId="2" borderId="5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2" fillId="2" borderId="2" xfId="0" applyNumberFormat="1" applyFont="1" applyFill="1" applyBorder="1" applyAlignment="1">
      <alignment horizontal="center" wrapText="1"/>
    </xf>
    <xf numFmtId="0" fontId="2" fillId="2" borderId="3" xfId="0" applyNumberFormat="1" applyFont="1" applyFill="1" applyBorder="1" applyAlignment="1">
      <alignment horizontal="center" wrapText="1"/>
    </xf>
    <xf numFmtId="0" fontId="2" fillId="2" borderId="5" xfId="0" applyNumberFormat="1" applyFont="1" applyFill="1" applyBorder="1" applyAlignment="1">
      <alignment horizontal="center" wrapText="1"/>
    </xf>
    <xf numFmtId="0" fontId="6" fillId="2" borderId="2" xfId="0" applyNumberFormat="1" applyFont="1" applyFill="1" applyBorder="1" applyAlignment="1">
      <alignment horizontal="center" wrapText="1"/>
    </xf>
    <xf numFmtId="0" fontId="6" fillId="2" borderId="3" xfId="0" applyNumberFormat="1" applyFont="1" applyFill="1" applyBorder="1" applyAlignment="1">
      <alignment horizontal="center" wrapText="1"/>
    </xf>
    <xf numFmtId="0" fontId="6" fillId="2" borderId="5" xfId="0" applyNumberFormat="1" applyFont="1" applyFill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wrapText="1"/>
    </xf>
    <xf numFmtId="0" fontId="5" fillId="2" borderId="2" xfId="0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5" fillId="2" borderId="5" xfId="0" applyFont="1" applyFill="1" applyBorder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2" fillId="0" borderId="1" xfId="0" applyNumberFormat="1" applyFont="1" applyFill="1" applyBorder="1" applyAlignment="1">
      <alignment horizontal="left" vertical="center" wrapText="1"/>
    </xf>
    <xf numFmtId="0" fontId="21" fillId="2" borderId="0" xfId="0" applyNumberFormat="1" applyFont="1" applyFill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0" fontId="37" fillId="0" borderId="12" xfId="0" applyFont="1" applyBorder="1" applyAlignment="1">
      <alignment horizontal="center" vertical="center" wrapText="1"/>
    </xf>
    <xf numFmtId="0" fontId="37" fillId="0" borderId="4" xfId="0" applyFont="1" applyBorder="1" applyAlignment="1">
      <alignment horizontal="center" vertical="center" wrapText="1"/>
    </xf>
    <xf numFmtId="0" fontId="37" fillId="0" borderId="11" xfId="0" applyFont="1" applyBorder="1" applyAlignment="1">
      <alignment horizontal="center" vertical="center" wrapText="1"/>
    </xf>
    <xf numFmtId="49" fontId="23" fillId="2" borderId="2" xfId="0" applyNumberFormat="1" applyFont="1" applyFill="1" applyBorder="1" applyAlignment="1">
      <alignment horizontal="center" vertical="center" wrapText="1"/>
    </xf>
    <xf numFmtId="49" fontId="23" fillId="2" borderId="5" xfId="0" applyNumberFormat="1" applyFont="1" applyFill="1" applyBorder="1" applyAlignment="1">
      <alignment horizontal="center" vertical="center" wrapText="1"/>
    </xf>
    <xf numFmtId="172" fontId="23" fillId="2" borderId="2" xfId="0" applyNumberFormat="1" applyFont="1" applyFill="1" applyBorder="1" applyAlignment="1">
      <alignment horizontal="center" vertical="center" wrapText="1"/>
    </xf>
    <xf numFmtId="172" fontId="23" fillId="2" borderId="5" xfId="0" applyNumberFormat="1" applyFont="1" applyFill="1" applyBorder="1" applyAlignment="1">
      <alignment horizontal="center" vertical="center" wrapText="1"/>
    </xf>
    <xf numFmtId="49" fontId="11" fillId="2" borderId="2" xfId="0" applyNumberFormat="1" applyFont="1" applyFill="1" applyBorder="1" applyAlignment="1">
      <alignment horizontal="center" vertical="center" wrapText="1"/>
    </xf>
    <xf numFmtId="49" fontId="11" fillId="2" borderId="5" xfId="0" applyNumberFormat="1" applyFont="1" applyFill="1" applyBorder="1" applyAlignment="1">
      <alignment horizontal="center" vertical="center" wrapText="1"/>
    </xf>
    <xf numFmtId="172" fontId="11" fillId="2" borderId="2" xfId="0" applyNumberFormat="1" applyFont="1" applyFill="1" applyBorder="1" applyAlignment="1">
      <alignment horizontal="center" vertical="center" wrapText="1"/>
    </xf>
    <xf numFmtId="172" fontId="11" fillId="2" borderId="5" xfId="0" applyNumberFormat="1" applyFont="1" applyFill="1" applyBorder="1" applyAlignment="1">
      <alignment horizontal="center" vertical="center" wrapText="1"/>
    </xf>
    <xf numFmtId="0" fontId="34" fillId="2" borderId="2" xfId="0" applyFont="1" applyFill="1" applyBorder="1" applyAlignment="1">
      <alignment horizontal="center"/>
    </xf>
    <xf numFmtId="0" fontId="34" fillId="2" borderId="3" xfId="0" applyFont="1" applyFill="1" applyBorder="1" applyAlignment="1">
      <alignment horizontal="center"/>
    </xf>
    <xf numFmtId="0" fontId="34" fillId="2" borderId="5" xfId="0" applyFont="1" applyFill="1" applyBorder="1" applyAlignment="1">
      <alignment horizontal="center"/>
    </xf>
    <xf numFmtId="0" fontId="23" fillId="2" borderId="2" xfId="0" applyNumberFormat="1" applyFont="1" applyFill="1" applyBorder="1" applyAlignment="1">
      <alignment horizontal="center" vertical="center"/>
    </xf>
    <xf numFmtId="0" fontId="23" fillId="2" borderId="5" xfId="0" applyNumberFormat="1" applyFont="1" applyFill="1" applyBorder="1" applyAlignment="1">
      <alignment horizontal="center" vertical="center"/>
    </xf>
    <xf numFmtId="0" fontId="23" fillId="2" borderId="1" xfId="0" applyNumberFormat="1" applyFont="1" applyFill="1" applyBorder="1" applyAlignment="1">
      <alignment horizontal="center" vertical="center" wrapText="1"/>
    </xf>
    <xf numFmtId="0" fontId="23" fillId="2" borderId="2" xfId="0" applyNumberFormat="1" applyFont="1" applyFill="1" applyBorder="1" applyAlignment="1">
      <alignment horizontal="center" vertical="center" wrapText="1"/>
    </xf>
    <xf numFmtId="0" fontId="23" fillId="2" borderId="3" xfId="0" applyNumberFormat="1" applyFont="1" applyFill="1" applyBorder="1" applyAlignment="1">
      <alignment horizontal="center" vertical="center" wrapText="1"/>
    </xf>
    <xf numFmtId="0" fontId="23" fillId="2" borderId="5" xfId="0" applyNumberFormat="1" applyFont="1" applyFill="1" applyBorder="1" applyAlignment="1">
      <alignment horizontal="center" vertical="center" wrapText="1"/>
    </xf>
    <xf numFmtId="0" fontId="23" fillId="2" borderId="9" xfId="0" applyNumberFormat="1" applyFont="1" applyFill="1" applyBorder="1" applyAlignment="1">
      <alignment horizontal="center" wrapText="1"/>
    </xf>
    <xf numFmtId="0" fontId="23" fillId="2" borderId="0" xfId="0" applyNumberFormat="1" applyFont="1" applyFill="1" applyAlignment="1">
      <alignment horizontal="center" wrapText="1"/>
    </xf>
    <xf numFmtId="0" fontId="23" fillId="2" borderId="0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R228"/>
  <sheetViews>
    <sheetView topLeftCell="A49" workbookViewId="0">
      <selection activeCell="D57" sqref="D57:G62"/>
    </sheetView>
  </sheetViews>
  <sheetFormatPr defaultRowHeight="15"/>
  <cols>
    <col min="1" max="1" width="28.7109375" customWidth="1"/>
    <col min="2" max="2" width="55" customWidth="1"/>
    <col min="3" max="3" width="11" customWidth="1"/>
    <col min="7" max="7" width="11" customWidth="1"/>
    <col min="10" max="10" width="11.28515625" customWidth="1"/>
    <col min="12" max="12" width="11" customWidth="1"/>
    <col min="13" max="13" width="12" customWidth="1"/>
    <col min="14" max="14" width="11.28515625" customWidth="1"/>
    <col min="16" max="16" width="0" hidden="1" customWidth="1"/>
    <col min="17" max="17" width="9.140625" style="71" hidden="1" customWidth="1"/>
    <col min="18" max="18" width="9.140625" style="70"/>
  </cols>
  <sheetData>
    <row r="2" spans="1:15">
      <c r="A2" s="207"/>
      <c r="B2" s="211"/>
      <c r="C2" s="211"/>
      <c r="D2" s="211"/>
      <c r="E2" s="211"/>
      <c r="F2" s="211"/>
      <c r="G2" s="211"/>
      <c r="H2" s="211"/>
      <c r="I2" s="211"/>
      <c r="J2" s="211"/>
      <c r="K2" s="211"/>
      <c r="L2" s="211"/>
      <c r="M2" s="211"/>
      <c r="N2" s="211"/>
      <c r="O2" s="211"/>
    </row>
    <row r="3" spans="1:15">
      <c r="A3" s="207"/>
      <c r="B3" s="211"/>
      <c r="C3" s="211"/>
      <c r="D3" s="211"/>
      <c r="E3" s="211"/>
      <c r="F3" s="211"/>
      <c r="G3" s="211"/>
      <c r="H3" s="211"/>
      <c r="I3" s="211"/>
      <c r="J3" s="211"/>
      <c r="K3" s="211"/>
      <c r="L3" s="211"/>
      <c r="M3" s="211"/>
      <c r="N3" s="211"/>
      <c r="O3" s="211"/>
    </row>
    <row r="4" spans="1:15" ht="18">
      <c r="A4" s="207"/>
      <c r="B4" s="50"/>
      <c r="C4" s="50"/>
      <c r="D4" s="50"/>
      <c r="E4" s="50"/>
      <c r="F4" s="50"/>
      <c r="G4" s="50"/>
      <c r="H4" s="50"/>
      <c r="I4" s="50"/>
      <c r="J4" s="50"/>
      <c r="K4" s="50"/>
      <c r="L4" s="50"/>
      <c r="M4" s="50"/>
      <c r="N4" s="50"/>
      <c r="O4" s="50"/>
    </row>
    <row r="5" spans="1:15" ht="18">
      <c r="A5" s="207"/>
      <c r="B5" s="50"/>
      <c r="C5" s="50"/>
      <c r="D5" s="50"/>
      <c r="E5" s="50"/>
      <c r="F5" s="50"/>
      <c r="G5" s="50"/>
      <c r="H5" s="50"/>
      <c r="I5" s="50"/>
      <c r="J5" s="50"/>
      <c r="K5" s="50"/>
      <c r="L5" s="50"/>
      <c r="M5" s="50"/>
      <c r="N5" s="50"/>
      <c r="O5" s="50"/>
    </row>
    <row r="6" spans="1:15" ht="18">
      <c r="A6" s="207"/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</row>
    <row r="7" spans="1:15" ht="18">
      <c r="A7" s="207"/>
      <c r="B7" s="50"/>
      <c r="C7" s="50"/>
      <c r="D7" s="50"/>
      <c r="E7" s="50"/>
      <c r="F7" s="50"/>
      <c r="G7" s="50"/>
      <c r="H7" s="50"/>
      <c r="I7" s="50"/>
      <c r="J7" s="50"/>
      <c r="K7" s="50"/>
      <c r="L7" s="50"/>
      <c r="M7" s="50"/>
      <c r="N7" s="50"/>
      <c r="O7" s="50"/>
    </row>
    <row r="8" spans="1:15" ht="18">
      <c r="A8" s="207"/>
      <c r="B8" s="50"/>
      <c r="C8" s="50"/>
      <c r="D8" s="50"/>
      <c r="E8" s="50"/>
      <c r="F8" s="50"/>
      <c r="G8" s="50"/>
      <c r="H8" s="50"/>
      <c r="I8" s="50"/>
      <c r="J8" s="50"/>
      <c r="K8" s="50"/>
      <c r="L8" s="50"/>
      <c r="M8" s="50"/>
      <c r="N8" s="50"/>
      <c r="O8" s="50"/>
    </row>
    <row r="9" spans="1:15" ht="18">
      <c r="A9" s="207"/>
      <c r="M9" s="50"/>
      <c r="N9" s="50"/>
      <c r="O9" s="50"/>
    </row>
    <row r="10" spans="1:15" ht="18">
      <c r="A10" s="207"/>
      <c r="M10" s="50"/>
      <c r="N10" s="50"/>
      <c r="O10" s="50"/>
    </row>
    <row r="11" spans="1:15" ht="18">
      <c r="A11" s="207"/>
      <c r="M11" s="50"/>
      <c r="N11" s="50"/>
      <c r="O11" s="50"/>
    </row>
    <row r="12" spans="1:15" ht="18">
      <c r="A12" s="207"/>
      <c r="B12" s="125" t="s">
        <v>123</v>
      </c>
      <c r="C12" s="54"/>
      <c r="D12" s="55"/>
      <c r="E12" s="55"/>
      <c r="H12" s="49"/>
      <c r="I12" s="56" t="s">
        <v>54</v>
      </c>
      <c r="J12" s="56"/>
      <c r="K12" s="56"/>
      <c r="M12" s="50"/>
      <c r="N12" s="50"/>
      <c r="O12" s="50"/>
    </row>
    <row r="13" spans="1:15" ht="18">
      <c r="A13" s="207"/>
      <c r="B13" s="126" t="s">
        <v>124</v>
      </c>
      <c r="C13" s="54"/>
      <c r="D13" s="55"/>
      <c r="E13" s="55"/>
      <c r="H13" s="49"/>
      <c r="I13" s="56" t="s">
        <v>142</v>
      </c>
      <c r="J13" s="56"/>
      <c r="K13" s="56"/>
      <c r="M13" s="50"/>
      <c r="N13" s="50"/>
      <c r="O13" s="50"/>
    </row>
    <row r="14" spans="1:15" ht="18">
      <c r="A14" s="207"/>
      <c r="B14" s="67"/>
      <c r="C14" s="57"/>
      <c r="D14" s="55"/>
      <c r="E14" s="55"/>
      <c r="H14" s="49"/>
      <c r="L14" s="55"/>
      <c r="M14" s="50"/>
      <c r="N14" s="50"/>
      <c r="O14" s="50"/>
    </row>
    <row r="15" spans="1:15" ht="18">
      <c r="A15" s="207"/>
      <c r="B15" s="66" t="s">
        <v>125</v>
      </c>
      <c r="C15" s="54"/>
      <c r="D15" s="55"/>
      <c r="E15" s="55"/>
      <c r="H15" s="49"/>
      <c r="I15" s="58" t="s">
        <v>143</v>
      </c>
      <c r="J15" s="58"/>
      <c r="K15" s="58"/>
      <c r="L15" s="59"/>
      <c r="M15" s="50"/>
      <c r="N15" s="50"/>
      <c r="O15" s="50"/>
    </row>
    <row r="16" spans="1:15" ht="18">
      <c r="A16" s="207"/>
      <c r="B16" s="54"/>
      <c r="C16" s="54"/>
      <c r="D16" s="55"/>
      <c r="E16" s="55"/>
      <c r="F16" s="55"/>
      <c r="G16" s="55"/>
      <c r="H16" s="55"/>
      <c r="I16" s="55"/>
      <c r="J16" s="60"/>
      <c r="K16" s="61"/>
      <c r="L16" s="59"/>
      <c r="M16" s="50"/>
      <c r="N16" s="50"/>
      <c r="O16" s="50"/>
    </row>
    <row r="17" spans="1:15" ht="18">
      <c r="A17" s="207"/>
      <c r="B17" s="62"/>
      <c r="C17" s="53"/>
      <c r="D17" s="55"/>
      <c r="E17" s="55"/>
      <c r="F17" s="55"/>
      <c r="G17" s="55"/>
      <c r="H17" s="49"/>
      <c r="M17" s="50"/>
      <c r="N17" s="50"/>
      <c r="O17" s="50"/>
    </row>
    <row r="18" spans="1:15" ht="18">
      <c r="A18" s="207"/>
      <c r="B18" s="53"/>
      <c r="C18" s="55"/>
      <c r="D18" s="55"/>
      <c r="E18" s="55"/>
      <c r="F18" s="55"/>
      <c r="G18" s="55"/>
      <c r="H18" s="55"/>
      <c r="I18" s="55"/>
      <c r="J18" s="60"/>
      <c r="K18" s="60"/>
      <c r="L18" s="63"/>
      <c r="M18" s="50"/>
      <c r="N18" s="50"/>
      <c r="O18" s="50"/>
    </row>
    <row r="19" spans="1:15" ht="18">
      <c r="A19" s="207"/>
      <c r="B19" s="53"/>
      <c r="C19" s="55"/>
      <c r="D19" s="55"/>
      <c r="E19" s="55"/>
      <c r="F19" s="55"/>
      <c r="G19" s="55"/>
      <c r="H19" s="55"/>
      <c r="I19" s="55"/>
      <c r="J19" s="60"/>
      <c r="K19" s="60"/>
      <c r="L19" s="63"/>
      <c r="M19" s="50"/>
      <c r="N19" s="50"/>
      <c r="O19" s="50"/>
    </row>
    <row r="20" spans="1:15" ht="34.5">
      <c r="A20" s="207"/>
      <c r="B20" s="208" t="s">
        <v>51</v>
      </c>
      <c r="C20" s="208"/>
      <c r="D20" s="208"/>
      <c r="E20" s="208"/>
      <c r="F20" s="208"/>
      <c r="G20" s="208"/>
      <c r="H20" s="208"/>
      <c r="I20" s="208"/>
      <c r="J20" s="208"/>
      <c r="K20" s="208"/>
      <c r="L20" s="64"/>
      <c r="M20" s="50"/>
      <c r="N20" s="50"/>
      <c r="O20" s="50"/>
    </row>
    <row r="21" spans="1:15" ht="20.25">
      <c r="A21" s="207"/>
      <c r="B21" s="209" t="s">
        <v>52</v>
      </c>
      <c r="C21" s="209"/>
      <c r="D21" s="209"/>
      <c r="E21" s="209"/>
      <c r="F21" s="209"/>
      <c r="G21" s="209"/>
      <c r="H21" s="209"/>
      <c r="I21" s="209"/>
      <c r="J21" s="209"/>
      <c r="K21" s="209"/>
      <c r="L21" s="65"/>
      <c r="M21" s="50"/>
      <c r="N21" s="50"/>
      <c r="O21" s="50"/>
    </row>
    <row r="22" spans="1:15" ht="20.25">
      <c r="A22" s="207"/>
      <c r="B22" s="209" t="s">
        <v>53</v>
      </c>
      <c r="C22" s="209"/>
      <c r="D22" s="209"/>
      <c r="E22" s="209"/>
      <c r="F22" s="209"/>
      <c r="G22" s="209"/>
      <c r="H22" s="209"/>
      <c r="I22" s="209"/>
      <c r="J22" s="209"/>
      <c r="K22" s="209"/>
      <c r="L22" s="65"/>
      <c r="M22" s="50"/>
      <c r="N22" s="50"/>
      <c r="O22" s="50"/>
    </row>
    <row r="23" spans="1:15" ht="18">
      <c r="A23" s="207"/>
      <c r="M23" s="50"/>
      <c r="N23" s="50"/>
      <c r="O23" s="50"/>
    </row>
    <row r="24" spans="1:15" ht="18">
      <c r="A24" s="207"/>
      <c r="M24" s="50"/>
      <c r="N24" s="50"/>
      <c r="O24" s="50"/>
    </row>
    <row r="25" spans="1:15" ht="18">
      <c r="A25" s="207"/>
      <c r="B25" s="50"/>
      <c r="C25" s="50"/>
      <c r="D25" s="50"/>
      <c r="E25" s="50"/>
      <c r="F25" s="50"/>
      <c r="G25" s="50"/>
      <c r="H25" s="50"/>
      <c r="I25" s="50"/>
      <c r="J25" s="50"/>
      <c r="K25" s="50"/>
      <c r="L25" s="50"/>
      <c r="M25" s="50"/>
      <c r="N25" s="50"/>
      <c r="O25" s="50"/>
    </row>
    <row r="26" spans="1:15" ht="18">
      <c r="A26" s="207"/>
      <c r="B26" s="50"/>
      <c r="C26" s="50"/>
      <c r="D26" s="50"/>
      <c r="E26" s="50"/>
      <c r="F26" s="50"/>
      <c r="G26" s="50"/>
      <c r="H26" s="50"/>
      <c r="I26" s="50"/>
      <c r="J26" s="50"/>
      <c r="K26" s="50"/>
      <c r="L26" s="50"/>
      <c r="M26" s="50"/>
      <c r="N26" s="50"/>
      <c r="O26" s="50"/>
    </row>
    <row r="27" spans="1:15" ht="18">
      <c r="A27" s="207"/>
      <c r="B27" s="50"/>
      <c r="C27" s="50"/>
      <c r="D27" s="50"/>
      <c r="E27" s="50"/>
      <c r="F27" s="50"/>
      <c r="G27" s="50"/>
      <c r="H27" s="50"/>
      <c r="I27" s="50"/>
      <c r="J27" s="50"/>
      <c r="K27" s="50"/>
      <c r="L27" s="50"/>
      <c r="M27" s="50"/>
      <c r="N27" s="50"/>
      <c r="O27" s="50"/>
    </row>
    <row r="28" spans="1:15" ht="18">
      <c r="A28" s="207"/>
      <c r="B28" s="50"/>
      <c r="C28" s="50"/>
      <c r="D28" s="50"/>
      <c r="E28" s="50"/>
      <c r="F28" s="50"/>
      <c r="G28" s="50"/>
      <c r="H28" s="50"/>
      <c r="I28" s="50"/>
      <c r="J28" s="50"/>
      <c r="K28" s="50"/>
      <c r="L28" s="50"/>
      <c r="M28" s="50"/>
      <c r="N28" s="50"/>
      <c r="O28" s="50"/>
    </row>
    <row r="29" spans="1:15" ht="18">
      <c r="A29" s="207"/>
      <c r="B29" s="50"/>
      <c r="C29" s="50"/>
      <c r="D29" s="50"/>
      <c r="E29" s="50"/>
      <c r="F29" s="50"/>
      <c r="G29" s="50"/>
      <c r="H29" s="50"/>
      <c r="I29" s="50"/>
      <c r="J29" s="50"/>
      <c r="K29" s="50"/>
      <c r="L29" s="50"/>
      <c r="M29" s="50"/>
      <c r="N29" s="50"/>
      <c r="O29" s="50"/>
    </row>
    <row r="30" spans="1:15" ht="18">
      <c r="A30" s="207"/>
      <c r="B30" s="50"/>
      <c r="C30" s="50"/>
      <c r="D30" s="50"/>
      <c r="E30" s="50"/>
      <c r="F30" s="50"/>
      <c r="G30" s="50"/>
      <c r="H30" s="50"/>
      <c r="I30" s="50"/>
      <c r="J30" s="50"/>
      <c r="K30" s="50"/>
      <c r="L30" s="50"/>
      <c r="M30" s="50"/>
      <c r="N30" s="50"/>
      <c r="O30" s="50"/>
    </row>
    <row r="31" spans="1:15" ht="18">
      <c r="A31" s="207"/>
      <c r="B31" s="50"/>
      <c r="C31" s="50"/>
      <c r="D31" s="50"/>
      <c r="E31" s="50"/>
      <c r="F31" s="50"/>
      <c r="G31" s="50"/>
      <c r="H31" s="50"/>
      <c r="I31" s="50"/>
      <c r="J31" s="50"/>
      <c r="K31" s="50"/>
      <c r="L31" s="50"/>
      <c r="M31" s="50"/>
      <c r="N31" s="50"/>
      <c r="O31" s="50"/>
    </row>
    <row r="32" spans="1:15" ht="18">
      <c r="A32" s="207"/>
      <c r="B32" s="50"/>
      <c r="C32" s="50"/>
      <c r="D32" s="50"/>
      <c r="E32" s="50"/>
      <c r="F32" s="50"/>
      <c r="G32" s="50"/>
      <c r="H32" s="50"/>
      <c r="I32" s="50"/>
      <c r="J32" s="50"/>
      <c r="K32" s="50"/>
      <c r="L32" s="50"/>
      <c r="M32" s="50"/>
      <c r="N32" s="50"/>
      <c r="O32" s="50"/>
    </row>
    <row r="33" spans="1:15" ht="18">
      <c r="A33" s="207"/>
      <c r="B33" s="50"/>
      <c r="C33" s="50"/>
      <c r="D33" s="50"/>
      <c r="E33" s="50"/>
      <c r="F33" s="50"/>
      <c r="G33" s="50"/>
      <c r="H33" s="50"/>
      <c r="I33" s="50"/>
      <c r="J33" s="50"/>
      <c r="K33" s="50"/>
      <c r="L33" s="50"/>
      <c r="M33" s="50"/>
      <c r="N33" s="50"/>
      <c r="O33" s="50"/>
    </row>
    <row r="34" spans="1:15" ht="18">
      <c r="A34" s="207"/>
      <c r="B34" s="50"/>
      <c r="C34" s="50"/>
      <c r="D34" s="50"/>
      <c r="E34" s="50"/>
      <c r="F34" s="50"/>
      <c r="G34" s="50"/>
      <c r="H34" s="50"/>
      <c r="I34" s="50"/>
      <c r="J34" s="50"/>
      <c r="K34" s="50"/>
      <c r="L34" s="50"/>
      <c r="M34" s="50"/>
      <c r="N34" s="50"/>
      <c r="O34" s="50"/>
    </row>
    <row r="35" spans="1:15" ht="18">
      <c r="A35" s="207"/>
      <c r="B35" s="50"/>
      <c r="C35" s="50"/>
      <c r="D35" s="50"/>
      <c r="E35" s="50"/>
      <c r="F35" s="50"/>
      <c r="G35" s="50"/>
      <c r="H35" s="50"/>
      <c r="I35" s="50"/>
      <c r="J35" s="50"/>
      <c r="K35" s="50"/>
      <c r="L35" s="50"/>
      <c r="M35" s="50"/>
      <c r="N35" s="50"/>
      <c r="O35" s="50"/>
    </row>
    <row r="36" spans="1:15" ht="18">
      <c r="A36" s="207"/>
      <c r="B36" s="50"/>
      <c r="C36" s="50"/>
      <c r="D36" s="50"/>
      <c r="E36" s="50"/>
      <c r="F36" s="50"/>
      <c r="G36" s="50"/>
      <c r="H36" s="50"/>
      <c r="I36" s="50"/>
      <c r="J36" s="50"/>
      <c r="K36" s="50"/>
      <c r="L36" s="50"/>
      <c r="M36" s="50"/>
      <c r="N36" s="50"/>
      <c r="O36" s="50"/>
    </row>
    <row r="37" spans="1:15" ht="18">
      <c r="A37" s="207"/>
      <c r="B37" s="50"/>
      <c r="C37" s="50"/>
      <c r="D37" s="50"/>
      <c r="E37" s="50"/>
      <c r="F37" s="50"/>
      <c r="G37" s="50"/>
      <c r="H37" s="50"/>
      <c r="I37" s="50"/>
      <c r="J37" s="50"/>
      <c r="K37" s="50"/>
      <c r="L37" s="50"/>
      <c r="M37" s="50"/>
      <c r="N37" s="50"/>
      <c r="O37" s="50"/>
    </row>
    <row r="38" spans="1:15" ht="18">
      <c r="A38" s="207"/>
      <c r="B38" s="50"/>
      <c r="C38" s="50"/>
      <c r="D38" s="50"/>
      <c r="E38" s="50"/>
      <c r="F38" s="50"/>
      <c r="G38" s="50"/>
      <c r="H38" s="50"/>
      <c r="I38" s="50"/>
      <c r="J38" s="50"/>
      <c r="K38" s="50"/>
      <c r="L38" s="50"/>
      <c r="M38" s="50"/>
      <c r="N38" s="50"/>
      <c r="O38" s="50"/>
    </row>
    <row r="39" spans="1:15" ht="18">
      <c r="A39" s="207"/>
      <c r="B39" s="50"/>
      <c r="C39" s="50"/>
      <c r="D39" s="50"/>
      <c r="E39" s="50"/>
      <c r="F39" s="50"/>
      <c r="G39" s="50"/>
      <c r="H39" s="50"/>
      <c r="I39" s="50"/>
      <c r="J39" s="50"/>
      <c r="K39" s="50"/>
      <c r="L39" s="50"/>
      <c r="M39" s="50"/>
      <c r="N39" s="50"/>
      <c r="O39" s="50"/>
    </row>
    <row r="40" spans="1:15" ht="18">
      <c r="A40" s="207"/>
      <c r="B40" s="50"/>
      <c r="C40" s="50"/>
      <c r="D40" s="50"/>
      <c r="E40" s="50"/>
      <c r="F40" s="50"/>
      <c r="G40" s="50"/>
      <c r="H40" s="50"/>
      <c r="I40" s="50"/>
      <c r="J40" s="50"/>
      <c r="K40" s="50"/>
      <c r="L40" s="50"/>
      <c r="M40" s="50"/>
      <c r="N40" s="50"/>
      <c r="O40" s="50"/>
    </row>
    <row r="41" spans="1:15" ht="18">
      <c r="A41" s="207"/>
      <c r="B41" s="50"/>
      <c r="C41" s="50"/>
      <c r="D41" s="50"/>
      <c r="E41" s="50"/>
      <c r="F41" s="50"/>
      <c r="G41" s="50"/>
      <c r="H41" s="50"/>
      <c r="I41" s="50"/>
      <c r="J41" s="50"/>
      <c r="K41" s="50"/>
      <c r="L41" s="50"/>
      <c r="M41" s="50"/>
      <c r="N41" s="50"/>
      <c r="O41" s="50"/>
    </row>
    <row r="42" spans="1:15" ht="18">
      <c r="A42" s="207"/>
      <c r="B42" s="50"/>
      <c r="C42" s="50"/>
      <c r="D42" s="50"/>
      <c r="E42" s="50"/>
      <c r="F42" s="50"/>
      <c r="G42" s="50"/>
      <c r="H42" s="50"/>
      <c r="I42" s="50"/>
      <c r="J42" s="50"/>
      <c r="K42" s="50"/>
      <c r="L42" s="50"/>
      <c r="M42" s="50"/>
      <c r="N42" s="50"/>
      <c r="O42" s="50"/>
    </row>
    <row r="43" spans="1:15" ht="18">
      <c r="A43" s="207"/>
      <c r="B43" s="50"/>
      <c r="C43" s="50"/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</row>
    <row r="44" spans="1:15" ht="18">
      <c r="A44" s="207"/>
      <c r="B44" s="50"/>
      <c r="C44" s="50"/>
      <c r="D44" s="50"/>
      <c r="E44" s="50"/>
      <c r="F44" s="50"/>
      <c r="G44" s="50"/>
      <c r="H44" s="50"/>
      <c r="I44" s="50"/>
      <c r="J44" s="50"/>
      <c r="K44" s="50"/>
      <c r="L44" s="50"/>
      <c r="M44" s="50"/>
      <c r="N44" s="50"/>
      <c r="O44" s="50"/>
    </row>
    <row r="45" spans="1:15" ht="18">
      <c r="A45" s="207"/>
      <c r="B45" s="50"/>
      <c r="C45" s="50"/>
      <c r="D45" s="50"/>
      <c r="E45" s="50"/>
      <c r="F45" s="50"/>
      <c r="G45" s="50"/>
      <c r="H45" s="50"/>
      <c r="I45" s="50"/>
      <c r="J45" s="50"/>
      <c r="K45" s="50"/>
      <c r="L45" s="50"/>
      <c r="M45" s="50"/>
      <c r="N45" s="50"/>
      <c r="O45" s="50"/>
    </row>
    <row r="46" spans="1:15" ht="18">
      <c r="A46" s="207"/>
      <c r="B46" s="50"/>
      <c r="C46" s="50"/>
      <c r="D46" s="50"/>
      <c r="E46" s="50"/>
      <c r="F46" s="50"/>
      <c r="G46" s="50"/>
      <c r="H46" s="50"/>
      <c r="I46" s="50"/>
      <c r="J46" s="50"/>
      <c r="K46" s="50"/>
      <c r="L46" s="50"/>
      <c r="M46" s="50"/>
      <c r="N46" s="50"/>
      <c r="O46" s="50"/>
    </row>
    <row r="47" spans="1:15" ht="18">
      <c r="A47" s="207"/>
      <c r="B47" s="69"/>
      <c r="C47" s="69"/>
      <c r="D47" s="69"/>
      <c r="E47" s="69"/>
      <c r="F47" s="69"/>
      <c r="G47" s="69"/>
      <c r="H47" s="69"/>
      <c r="I47" s="69"/>
      <c r="J47" s="69"/>
      <c r="K47" s="69"/>
      <c r="L47" s="69"/>
      <c r="M47" s="69"/>
      <c r="N47" s="69"/>
      <c r="O47" s="69"/>
    </row>
    <row r="48" spans="1:15" ht="18">
      <c r="A48" s="207"/>
      <c r="B48" s="50"/>
      <c r="C48" s="50"/>
      <c r="D48" s="50"/>
      <c r="E48" s="50"/>
      <c r="F48" s="50"/>
      <c r="G48" s="50"/>
      <c r="H48" s="50"/>
      <c r="I48" s="50"/>
      <c r="J48" s="50"/>
      <c r="K48" s="50"/>
      <c r="L48" s="50"/>
      <c r="M48" s="50"/>
      <c r="N48" s="50"/>
      <c r="O48" s="50"/>
    </row>
    <row r="49" spans="1:17" ht="18">
      <c r="A49" s="207"/>
      <c r="B49" s="50"/>
      <c r="C49" s="50"/>
      <c r="D49" s="50"/>
      <c r="E49" s="50"/>
      <c r="F49" s="50"/>
      <c r="G49" s="50"/>
      <c r="H49" s="50"/>
      <c r="I49" s="50"/>
      <c r="J49" s="50"/>
      <c r="K49" s="50"/>
      <c r="L49" s="50"/>
      <c r="M49" s="50"/>
      <c r="N49" s="50"/>
      <c r="O49" s="50"/>
    </row>
    <row r="50" spans="1:17" ht="18">
      <c r="A50" s="207"/>
      <c r="B50" s="80"/>
      <c r="C50" s="80"/>
      <c r="D50" s="80"/>
      <c r="E50" s="80"/>
      <c r="F50" s="80"/>
      <c r="G50" s="80"/>
      <c r="H50" s="80"/>
      <c r="I50" s="80"/>
      <c r="J50" s="80"/>
      <c r="K50" s="80"/>
      <c r="L50" s="80"/>
      <c r="M50" s="80"/>
      <c r="N50" s="80"/>
      <c r="O50" s="80"/>
    </row>
    <row r="51" spans="1:17" ht="18">
      <c r="A51" s="207"/>
      <c r="B51" s="80"/>
      <c r="C51" s="80"/>
      <c r="D51" s="80"/>
      <c r="E51" s="80"/>
      <c r="F51" s="80"/>
      <c r="G51" s="80"/>
      <c r="H51" s="80"/>
      <c r="I51" s="80"/>
      <c r="J51" s="80"/>
      <c r="K51" s="80"/>
      <c r="L51" s="80"/>
      <c r="M51" s="80"/>
      <c r="N51" s="80"/>
      <c r="O51" s="80"/>
    </row>
    <row r="52" spans="1:17" ht="18">
      <c r="A52" s="207"/>
      <c r="B52" s="211" t="s">
        <v>30</v>
      </c>
      <c r="C52" s="211"/>
      <c r="D52" s="211"/>
      <c r="E52" s="211"/>
      <c r="F52" s="211"/>
      <c r="G52" s="211"/>
      <c r="H52" s="211"/>
      <c r="I52" s="211"/>
      <c r="J52" s="211"/>
      <c r="K52" s="211"/>
      <c r="L52" s="211"/>
      <c r="M52" s="211"/>
      <c r="N52" s="211"/>
      <c r="O52" s="211"/>
    </row>
    <row r="53" spans="1:17" ht="18">
      <c r="A53" s="207"/>
      <c r="B53" s="30"/>
      <c r="C53" s="30"/>
      <c r="D53" s="30"/>
      <c r="E53" s="30"/>
      <c r="F53" s="30"/>
      <c r="G53" s="30"/>
      <c r="H53" s="30"/>
      <c r="I53" s="30"/>
      <c r="J53" s="30"/>
      <c r="K53" s="222"/>
      <c r="L53" s="222"/>
      <c r="M53" s="222"/>
      <c r="N53" s="222"/>
      <c r="O53" s="222"/>
    </row>
    <row r="54" spans="1:17" ht="25.5">
      <c r="A54" s="6" t="s">
        <v>25</v>
      </c>
      <c r="B54" s="14" t="s">
        <v>0</v>
      </c>
      <c r="C54" s="14" t="s">
        <v>27</v>
      </c>
      <c r="D54" s="15" t="s">
        <v>1</v>
      </c>
      <c r="E54" s="15" t="s">
        <v>2</v>
      </c>
      <c r="F54" s="15" t="s">
        <v>3</v>
      </c>
      <c r="G54" s="15" t="s">
        <v>4</v>
      </c>
      <c r="H54" s="15" t="s">
        <v>5</v>
      </c>
      <c r="I54" s="15" t="s">
        <v>6</v>
      </c>
      <c r="J54" s="15" t="s">
        <v>7</v>
      </c>
      <c r="K54" s="15" t="s">
        <v>8</v>
      </c>
      <c r="L54" s="15" t="s">
        <v>9</v>
      </c>
      <c r="M54" s="15" t="s">
        <v>10</v>
      </c>
      <c r="N54" s="15" t="s">
        <v>11</v>
      </c>
      <c r="O54" s="15" t="s">
        <v>12</v>
      </c>
    </row>
    <row r="55" spans="1:17" ht="15.75">
      <c r="A55" s="22"/>
      <c r="B55" s="210" t="s">
        <v>26</v>
      </c>
      <c r="C55" s="210"/>
      <c r="D55" s="210"/>
      <c r="E55" s="210"/>
      <c r="F55" s="210"/>
      <c r="G55" s="210"/>
      <c r="H55" s="210"/>
      <c r="I55" s="210"/>
      <c r="J55" s="210"/>
      <c r="K55" s="210"/>
      <c r="L55" s="210"/>
      <c r="M55" s="210"/>
      <c r="N55" s="210"/>
      <c r="O55" s="210"/>
    </row>
    <row r="56" spans="1:17" ht="15.75">
      <c r="A56" s="95"/>
      <c r="B56" s="210" t="s">
        <v>14</v>
      </c>
      <c r="C56" s="210"/>
      <c r="D56" s="210"/>
      <c r="E56" s="210"/>
      <c r="F56" s="210"/>
      <c r="G56" s="210"/>
      <c r="H56" s="210"/>
      <c r="I56" s="210"/>
      <c r="J56" s="210"/>
      <c r="K56" s="210"/>
      <c r="L56" s="210"/>
      <c r="M56" s="210"/>
      <c r="N56" s="210"/>
      <c r="O56" s="210"/>
    </row>
    <row r="57" spans="1:17" ht="36.75">
      <c r="A57" s="4" t="s">
        <v>59</v>
      </c>
      <c r="B57" s="7" t="s">
        <v>75</v>
      </c>
      <c r="C57" s="2">
        <v>90</v>
      </c>
      <c r="D57" s="41">
        <v>8.15</v>
      </c>
      <c r="E57" s="41">
        <v>10.5</v>
      </c>
      <c r="F57" s="41">
        <v>8.1</v>
      </c>
      <c r="G57" s="41">
        <v>199.56521739130434</v>
      </c>
      <c r="H57" s="41">
        <v>0.13695652173913045</v>
      </c>
      <c r="I57" s="41">
        <v>0.19565217391304349</v>
      </c>
      <c r="J57" s="41">
        <v>2.7391304347826058</v>
      </c>
      <c r="K57" s="41">
        <v>2.2695652173913041</v>
      </c>
      <c r="L57" s="41">
        <v>13.480434782608697</v>
      </c>
      <c r="M57" s="41">
        <v>104.59565217391304</v>
      </c>
      <c r="N57" s="41">
        <v>16.082608695652176</v>
      </c>
      <c r="O57" s="41">
        <v>1.7021739130434781</v>
      </c>
    </row>
    <row r="58" spans="1:17" ht="36.75">
      <c r="A58" s="4" t="s">
        <v>44</v>
      </c>
      <c r="B58" s="7" t="s">
        <v>218</v>
      </c>
      <c r="C58" s="2" t="s">
        <v>18</v>
      </c>
      <c r="D58" s="41">
        <v>5.12</v>
      </c>
      <c r="E58" s="41">
        <v>4.53</v>
      </c>
      <c r="F58" s="41">
        <v>31.990000000000002</v>
      </c>
      <c r="G58" s="41">
        <v>189.29999999999998</v>
      </c>
      <c r="H58" s="41">
        <v>5.6999999999999995E-2</v>
      </c>
      <c r="I58" s="41">
        <v>0</v>
      </c>
      <c r="J58" s="41">
        <v>20</v>
      </c>
      <c r="K58" s="41">
        <v>0.82250000000000012</v>
      </c>
      <c r="L58" s="41">
        <v>12.391499999999999</v>
      </c>
      <c r="M58" s="41">
        <v>38.667749999999998</v>
      </c>
      <c r="N58" s="41">
        <v>8.6189999999999998</v>
      </c>
      <c r="O58" s="41">
        <v>0.86199999999999999</v>
      </c>
    </row>
    <row r="59" spans="1:17" ht="36.75">
      <c r="A59" s="4" t="s">
        <v>129</v>
      </c>
      <c r="B59" s="16" t="s">
        <v>126</v>
      </c>
      <c r="C59" s="18">
        <v>200</v>
      </c>
      <c r="D59" s="39">
        <v>0.66200000000000003</v>
      </c>
      <c r="E59" s="39">
        <v>9.0000000000000011E-2</v>
      </c>
      <c r="F59" s="39">
        <v>22.03</v>
      </c>
      <c r="G59" s="39">
        <v>92.9</v>
      </c>
      <c r="H59" s="39">
        <v>1.6E-2</v>
      </c>
      <c r="I59" s="39">
        <v>0.72599999999999998</v>
      </c>
      <c r="J59" s="39">
        <v>0</v>
      </c>
      <c r="K59" s="39">
        <v>0.50800000000000001</v>
      </c>
      <c r="L59" s="39">
        <v>32.480000000000004</v>
      </c>
      <c r="M59" s="39">
        <v>23.44</v>
      </c>
      <c r="N59" s="39">
        <v>17.46</v>
      </c>
      <c r="O59" s="39">
        <v>0.69800000000000006</v>
      </c>
    </row>
    <row r="60" spans="1:17">
      <c r="A60" s="4" t="s">
        <v>73</v>
      </c>
      <c r="B60" s="16" t="s">
        <v>144</v>
      </c>
      <c r="C60" s="18">
        <v>40</v>
      </c>
      <c r="D60" s="39">
        <v>3.06</v>
      </c>
      <c r="E60" s="39">
        <v>3.76</v>
      </c>
      <c r="F60" s="39">
        <v>17.239999999999998</v>
      </c>
      <c r="G60" s="39">
        <v>91.8</v>
      </c>
      <c r="H60" s="39">
        <v>5.2000000000000005E-2</v>
      </c>
      <c r="I60" s="39">
        <v>0</v>
      </c>
      <c r="J60" s="39">
        <v>0</v>
      </c>
      <c r="K60" s="39">
        <v>1.4800000000000002</v>
      </c>
      <c r="L60" s="39">
        <v>10.4</v>
      </c>
      <c r="M60" s="39">
        <v>33.6</v>
      </c>
      <c r="N60" s="39">
        <v>12</v>
      </c>
      <c r="O60" s="39">
        <v>0.55999999999999994</v>
      </c>
    </row>
    <row r="61" spans="1:17" ht="36">
      <c r="A61" s="51" t="s">
        <v>37</v>
      </c>
      <c r="B61" s="16" t="s">
        <v>32</v>
      </c>
      <c r="C61" s="1">
        <v>20</v>
      </c>
      <c r="D61" s="41">
        <v>1.32</v>
      </c>
      <c r="E61" s="41">
        <v>0.24</v>
      </c>
      <c r="F61" s="41">
        <v>7.9200000000000008</v>
      </c>
      <c r="G61" s="41">
        <v>39.6</v>
      </c>
      <c r="H61" s="41">
        <v>3.4000000000000002E-2</v>
      </c>
      <c r="I61" s="41">
        <v>0</v>
      </c>
      <c r="J61" s="41">
        <v>0</v>
      </c>
      <c r="K61" s="41">
        <v>0.27999999999999997</v>
      </c>
      <c r="L61" s="41">
        <v>5.8000000000000007</v>
      </c>
      <c r="M61" s="41">
        <v>30</v>
      </c>
      <c r="N61" s="41">
        <v>9.4</v>
      </c>
      <c r="O61" s="41">
        <v>0.78000000000000014</v>
      </c>
      <c r="P61">
        <v>0</v>
      </c>
      <c r="Q61" s="71">
        <v>0</v>
      </c>
    </row>
    <row r="62" spans="1:17" ht="15.75">
      <c r="A62" s="21"/>
      <c r="B62" s="19" t="s">
        <v>15</v>
      </c>
      <c r="C62" s="20">
        <v>505</v>
      </c>
      <c r="D62" s="26">
        <f>SUM(D57:D61)</f>
        <v>18.312000000000001</v>
      </c>
      <c r="E62" s="26">
        <f t="shared" ref="E62:O62" si="0">SUM(E57:E61)</f>
        <v>19.12</v>
      </c>
      <c r="F62" s="26">
        <f t="shared" si="0"/>
        <v>87.28</v>
      </c>
      <c r="G62" s="26">
        <f t="shared" si="0"/>
        <v>613.16521739130428</v>
      </c>
      <c r="H62" s="26">
        <f t="shared" si="0"/>
        <v>0.29595652173913045</v>
      </c>
      <c r="I62" s="26">
        <f t="shared" si="0"/>
        <v>0.92165217391304344</v>
      </c>
      <c r="J62" s="26">
        <f t="shared" si="0"/>
        <v>22.739130434782606</v>
      </c>
      <c r="K62" s="26">
        <f t="shared" si="0"/>
        <v>5.3600652173913046</v>
      </c>
      <c r="L62" s="26">
        <f t="shared" si="0"/>
        <v>74.551934782608697</v>
      </c>
      <c r="M62" s="26">
        <f t="shared" si="0"/>
        <v>230.30340217391304</v>
      </c>
      <c r="N62" s="26">
        <f t="shared" si="0"/>
        <v>63.561608695652176</v>
      </c>
      <c r="O62" s="26">
        <f t="shared" si="0"/>
        <v>4.6021739130434778</v>
      </c>
      <c r="P62" s="26">
        <f>SUM(P57:P61)</f>
        <v>0</v>
      </c>
      <c r="Q62" s="26">
        <f>SUM(Q57:Q61)</f>
        <v>0</v>
      </c>
    </row>
    <row r="63" spans="1:17" ht="18">
      <c r="A63" s="102"/>
      <c r="B63" s="100"/>
      <c r="C63" s="100"/>
      <c r="D63" s="100"/>
      <c r="E63" s="100"/>
      <c r="F63" s="100"/>
      <c r="G63" s="100"/>
      <c r="H63" s="100"/>
      <c r="I63" s="100"/>
      <c r="J63" s="100"/>
      <c r="K63" s="101"/>
      <c r="L63" s="101"/>
      <c r="M63" s="101"/>
      <c r="N63" s="101"/>
      <c r="O63" s="101"/>
    </row>
    <row r="64" spans="1:17" ht="15.75">
      <c r="A64" s="95"/>
      <c r="B64" s="210" t="s">
        <v>16</v>
      </c>
      <c r="C64" s="210"/>
      <c r="D64" s="210"/>
      <c r="E64" s="210"/>
      <c r="F64" s="210"/>
      <c r="G64" s="210"/>
      <c r="H64" s="210"/>
      <c r="I64" s="210"/>
      <c r="J64" s="210"/>
      <c r="K64" s="210"/>
      <c r="L64" s="210"/>
      <c r="M64" s="210"/>
      <c r="N64" s="210"/>
      <c r="O64" s="210"/>
    </row>
    <row r="65" spans="1:17" ht="36.75">
      <c r="A65" s="4" t="s">
        <v>146</v>
      </c>
      <c r="B65" s="153" t="s">
        <v>205</v>
      </c>
      <c r="C65" s="94">
        <v>100</v>
      </c>
      <c r="D65" s="157">
        <v>0.85</v>
      </c>
      <c r="E65" s="156">
        <v>0.2</v>
      </c>
      <c r="F65" s="157">
        <v>8.9</v>
      </c>
      <c r="G65" s="157">
        <v>43</v>
      </c>
      <c r="H65" s="158">
        <v>0.04</v>
      </c>
      <c r="I65" s="145">
        <v>60</v>
      </c>
      <c r="J65" s="146"/>
      <c r="K65" s="145">
        <v>0.2</v>
      </c>
      <c r="L65" s="158">
        <v>34</v>
      </c>
      <c r="M65" s="158">
        <v>23</v>
      </c>
      <c r="N65" s="158">
        <v>13</v>
      </c>
      <c r="O65" s="158">
        <v>0.3</v>
      </c>
    </row>
    <row r="66" spans="1:17" ht="36.75">
      <c r="A66" s="4" t="s">
        <v>65</v>
      </c>
      <c r="B66" s="153" t="s">
        <v>48</v>
      </c>
      <c r="C66" s="94" t="s">
        <v>72</v>
      </c>
      <c r="D66" s="155">
        <v>2.63</v>
      </c>
      <c r="E66" s="156">
        <v>2.66</v>
      </c>
      <c r="F66" s="157">
        <v>0</v>
      </c>
      <c r="G66" s="157">
        <v>34.333333333333336</v>
      </c>
      <c r="H66" s="158">
        <v>3.3333333333333335E-3</v>
      </c>
      <c r="I66" s="145">
        <v>6.9999999999999993E-2</v>
      </c>
      <c r="J66" s="146">
        <v>21</v>
      </c>
      <c r="K66" s="145">
        <v>0.04</v>
      </c>
      <c r="L66" s="158">
        <v>100</v>
      </c>
      <c r="M66" s="158">
        <v>60</v>
      </c>
      <c r="N66" s="158">
        <v>5.5</v>
      </c>
      <c r="O66" s="158">
        <v>6.9999999999999993E-2</v>
      </c>
    </row>
    <row r="67" spans="1:17" ht="36">
      <c r="A67" s="51" t="s">
        <v>148</v>
      </c>
      <c r="B67" s="7" t="s">
        <v>147</v>
      </c>
      <c r="C67" s="3" t="s">
        <v>24</v>
      </c>
      <c r="D67" s="41">
        <v>10.45</v>
      </c>
      <c r="E67" s="41">
        <v>10.71</v>
      </c>
      <c r="F67" s="41">
        <v>22.89</v>
      </c>
      <c r="G67" s="41">
        <v>221</v>
      </c>
      <c r="H67" s="41">
        <v>0.03</v>
      </c>
      <c r="I67" s="41">
        <v>0.92</v>
      </c>
      <c r="J67" s="83"/>
      <c r="K67" s="41">
        <v>2.61</v>
      </c>
      <c r="L67" s="41">
        <v>21.81</v>
      </c>
      <c r="M67" s="41">
        <v>154.15</v>
      </c>
      <c r="N67" s="41">
        <v>22.03</v>
      </c>
      <c r="O67" s="41">
        <v>3.06</v>
      </c>
    </row>
    <row r="68" spans="1:17" ht="36.75">
      <c r="A68" s="4" t="s">
        <v>41</v>
      </c>
      <c r="B68" s="7" t="s">
        <v>39</v>
      </c>
      <c r="C68" s="2" t="s">
        <v>18</v>
      </c>
      <c r="D68" s="41">
        <v>4.6100000000000003</v>
      </c>
      <c r="E68" s="41">
        <v>6.92</v>
      </c>
      <c r="F68" s="41">
        <v>27.79</v>
      </c>
      <c r="G68" s="41">
        <v>207</v>
      </c>
      <c r="H68" s="41">
        <v>0.21</v>
      </c>
      <c r="I68" s="41">
        <v>0</v>
      </c>
      <c r="J68" s="41">
        <v>20</v>
      </c>
      <c r="K68" s="41">
        <v>0.45</v>
      </c>
      <c r="L68" s="41">
        <v>25.19</v>
      </c>
      <c r="M68" s="41">
        <v>208.85</v>
      </c>
      <c r="N68" s="41">
        <v>140.52000000000001</v>
      </c>
      <c r="O68" s="41">
        <v>4.7200000000000006</v>
      </c>
    </row>
    <row r="69" spans="1:17" ht="36.75">
      <c r="A69" s="4" t="s">
        <v>45</v>
      </c>
      <c r="B69" s="16" t="s">
        <v>35</v>
      </c>
      <c r="C69" s="1" t="s">
        <v>68</v>
      </c>
      <c r="D69" s="41">
        <v>0.13</v>
      </c>
      <c r="E69" s="41">
        <v>0.02</v>
      </c>
      <c r="F69" s="41">
        <v>10.199999999999999</v>
      </c>
      <c r="G69" s="41">
        <v>42</v>
      </c>
      <c r="H69" s="41"/>
      <c r="I69" s="41">
        <v>2.83</v>
      </c>
      <c r="J69" s="41"/>
      <c r="K69" s="41">
        <v>0.01</v>
      </c>
      <c r="L69" s="41">
        <v>14.05</v>
      </c>
      <c r="M69" s="41">
        <v>4.4000000000000004</v>
      </c>
      <c r="N69" s="41">
        <v>2.4</v>
      </c>
      <c r="O69" s="41">
        <v>0.34</v>
      </c>
    </row>
    <row r="70" spans="1:17" ht="36.75">
      <c r="A70" s="4" t="s">
        <v>38</v>
      </c>
      <c r="B70" s="16" t="s">
        <v>31</v>
      </c>
      <c r="C70" s="1">
        <v>20</v>
      </c>
      <c r="D70" s="41">
        <v>1.5199999999999998</v>
      </c>
      <c r="E70" s="41">
        <v>0.15999999999999998</v>
      </c>
      <c r="F70" s="41">
        <v>9.8399999999999981</v>
      </c>
      <c r="G70" s="41">
        <v>47</v>
      </c>
      <c r="H70" s="41">
        <v>2.2000000000000002E-2</v>
      </c>
      <c r="I70" s="41">
        <v>0</v>
      </c>
      <c r="J70" s="41">
        <v>0</v>
      </c>
      <c r="K70" s="41">
        <v>0.22</v>
      </c>
      <c r="L70" s="41">
        <v>4</v>
      </c>
      <c r="M70" s="41">
        <v>13</v>
      </c>
      <c r="N70" s="41">
        <v>2.7999999999999994</v>
      </c>
      <c r="O70" s="41">
        <v>0.22</v>
      </c>
      <c r="P70">
        <v>0</v>
      </c>
      <c r="Q70" s="71">
        <v>0</v>
      </c>
    </row>
    <row r="71" spans="1:17" ht="15.75">
      <c r="A71" s="21"/>
      <c r="B71" s="19" t="s">
        <v>15</v>
      </c>
      <c r="C71" s="20">
        <v>585</v>
      </c>
      <c r="D71" s="26">
        <f>SUM(D65:D70)</f>
        <v>20.189999999999998</v>
      </c>
      <c r="E71" s="26">
        <f t="shared" ref="E71:O71" si="1">SUM(E65:E70)</f>
        <v>20.67</v>
      </c>
      <c r="F71" s="26">
        <f t="shared" si="1"/>
        <v>79.62</v>
      </c>
      <c r="G71" s="26">
        <f t="shared" si="1"/>
        <v>594.33333333333337</v>
      </c>
      <c r="H71" s="26">
        <f t="shared" si="1"/>
        <v>0.30533333333333335</v>
      </c>
      <c r="I71" s="26">
        <f t="shared" si="1"/>
        <v>63.82</v>
      </c>
      <c r="J71" s="26">
        <f t="shared" si="1"/>
        <v>41</v>
      </c>
      <c r="K71" s="26">
        <f t="shared" si="1"/>
        <v>3.5300000000000002</v>
      </c>
      <c r="L71" s="26">
        <f t="shared" si="1"/>
        <v>199.05</v>
      </c>
      <c r="M71" s="26">
        <f t="shared" si="1"/>
        <v>463.4</v>
      </c>
      <c r="N71" s="26">
        <f t="shared" si="1"/>
        <v>186.25000000000003</v>
      </c>
      <c r="O71" s="26">
        <f t="shared" si="1"/>
        <v>8.7100000000000009</v>
      </c>
      <c r="P71" s="26">
        <f>SUM(P65:P70)</f>
        <v>0</v>
      </c>
      <c r="Q71" s="26">
        <f>SUM(Q65:Q70)</f>
        <v>0</v>
      </c>
    </row>
    <row r="72" spans="1:17" ht="15.75">
      <c r="A72" s="143"/>
      <c r="B72" s="144"/>
      <c r="C72" s="144"/>
      <c r="D72" s="144"/>
      <c r="E72" s="144"/>
      <c r="F72" s="144"/>
      <c r="G72" s="144"/>
      <c r="H72" s="144"/>
      <c r="I72" s="144"/>
      <c r="J72" s="144"/>
      <c r="K72" s="144"/>
      <c r="L72" s="144"/>
      <c r="M72" s="144"/>
      <c r="N72" s="144"/>
      <c r="O72" s="144"/>
    </row>
    <row r="73" spans="1:17">
      <c r="A73" s="49"/>
      <c r="B73" s="49"/>
      <c r="C73" s="49"/>
      <c r="D73" s="49"/>
      <c r="E73" s="49"/>
      <c r="F73" s="49"/>
      <c r="G73" s="49"/>
      <c r="H73" s="49"/>
      <c r="I73" s="49"/>
      <c r="J73" s="49"/>
      <c r="K73" s="49"/>
      <c r="L73" s="49"/>
      <c r="M73" s="49"/>
      <c r="N73" s="49"/>
      <c r="O73" s="49"/>
    </row>
    <row r="83" spans="1:17" ht="15.75" customHeight="1">
      <c r="A83" s="223"/>
      <c r="B83" s="224"/>
      <c r="C83" s="224"/>
      <c r="D83" s="224"/>
      <c r="E83" s="224"/>
      <c r="F83" s="224"/>
      <c r="G83" s="224"/>
      <c r="H83" s="224"/>
      <c r="I83" s="224"/>
      <c r="J83" s="224"/>
      <c r="K83" s="224"/>
      <c r="L83" s="224"/>
      <c r="M83" s="224"/>
      <c r="N83" s="224"/>
      <c r="O83" s="225"/>
      <c r="Q83" s="72"/>
    </row>
    <row r="84" spans="1:17" ht="15.75">
      <c r="A84" s="95"/>
      <c r="B84" s="210" t="s">
        <v>17</v>
      </c>
      <c r="C84" s="210"/>
      <c r="D84" s="210"/>
      <c r="E84" s="210"/>
      <c r="F84" s="210"/>
      <c r="G84" s="210"/>
      <c r="H84" s="210"/>
      <c r="I84" s="210"/>
      <c r="J84" s="210"/>
      <c r="K84" s="210"/>
      <c r="L84" s="210"/>
      <c r="M84" s="210"/>
      <c r="N84" s="210"/>
      <c r="O84" s="210"/>
    </row>
    <row r="85" spans="1:17" ht="36">
      <c r="A85" s="96" t="s">
        <v>198</v>
      </c>
      <c r="B85" s="153" t="s">
        <v>199</v>
      </c>
      <c r="C85" s="154">
        <v>60</v>
      </c>
      <c r="D85" s="159">
        <v>0.65459999999999996</v>
      </c>
      <c r="E85" s="159">
        <v>4.18</v>
      </c>
      <c r="F85" s="159">
        <v>6.7229999999999999</v>
      </c>
      <c r="G85" s="159">
        <v>62.339999999999996</v>
      </c>
      <c r="H85" s="159">
        <v>1.2E-2</v>
      </c>
      <c r="I85" s="159">
        <v>3.8640000000000003</v>
      </c>
      <c r="J85" s="159">
        <v>0</v>
      </c>
      <c r="K85" s="159">
        <v>6.3599999999999994</v>
      </c>
      <c r="L85" s="159">
        <v>17.5608</v>
      </c>
      <c r="M85" s="159">
        <v>19.084799999999998</v>
      </c>
      <c r="N85" s="159">
        <v>10.0992</v>
      </c>
      <c r="O85" s="159">
        <v>0.88800000000000001</v>
      </c>
    </row>
    <row r="86" spans="1:17" ht="36">
      <c r="A86" s="96" t="s">
        <v>118</v>
      </c>
      <c r="B86" s="16" t="s">
        <v>114</v>
      </c>
      <c r="C86" s="18" t="s">
        <v>115</v>
      </c>
      <c r="D86" s="39">
        <v>12.0024</v>
      </c>
      <c r="E86" s="39">
        <v>10.0406</v>
      </c>
      <c r="F86" s="39">
        <v>8.6036000000000001</v>
      </c>
      <c r="G86" s="39">
        <v>195.1</v>
      </c>
      <c r="H86" s="39">
        <v>0.10400000000000001</v>
      </c>
      <c r="I86" s="39">
        <v>3.0350000000000001</v>
      </c>
      <c r="J86" s="39">
        <v>64.92</v>
      </c>
      <c r="K86" s="39">
        <v>1.702</v>
      </c>
      <c r="L86" s="39">
        <v>47.545999999999999</v>
      </c>
      <c r="M86" s="39">
        <v>162.00800000000001</v>
      </c>
      <c r="N86" s="39">
        <v>24.734000000000002</v>
      </c>
      <c r="O86" s="39">
        <v>1.6456</v>
      </c>
    </row>
    <row r="87" spans="1:17" ht="36.75">
      <c r="A87" s="4" t="s">
        <v>74</v>
      </c>
      <c r="B87" s="16" t="s">
        <v>69</v>
      </c>
      <c r="C87" s="18" t="s">
        <v>18</v>
      </c>
      <c r="D87" s="39">
        <v>3.74</v>
      </c>
      <c r="E87" s="39">
        <v>4.1500000000000004</v>
      </c>
      <c r="F87" s="39">
        <v>39.229999999999997</v>
      </c>
      <c r="G87" s="39">
        <v>209</v>
      </c>
      <c r="H87" s="39">
        <v>2.5499999999999998E-2</v>
      </c>
      <c r="I87" s="39">
        <v>0</v>
      </c>
      <c r="J87" s="39">
        <v>20</v>
      </c>
      <c r="K87" s="39">
        <v>0.33</v>
      </c>
      <c r="L87" s="39">
        <v>2.57</v>
      </c>
      <c r="M87" s="39">
        <v>62.45</v>
      </c>
      <c r="N87" s="39">
        <v>16.335000000000001</v>
      </c>
      <c r="O87" s="39">
        <v>0.54</v>
      </c>
    </row>
    <row r="88" spans="1:17" ht="36.75">
      <c r="A88" s="4" t="s">
        <v>40</v>
      </c>
      <c r="B88" s="16" t="s">
        <v>127</v>
      </c>
      <c r="C88" s="2" t="s">
        <v>206</v>
      </c>
      <c r="D88" s="41">
        <v>0.09</v>
      </c>
      <c r="E88" s="41">
        <v>0.02</v>
      </c>
      <c r="F88" s="41">
        <v>10.72</v>
      </c>
      <c r="G88" s="41">
        <v>43.34</v>
      </c>
      <c r="H88" s="41"/>
      <c r="I88" s="41">
        <v>0.03</v>
      </c>
      <c r="J88" s="41"/>
      <c r="K88" s="41"/>
      <c r="L88" s="41">
        <v>11.25</v>
      </c>
      <c r="M88" s="41">
        <v>2.95</v>
      </c>
      <c r="N88" s="41">
        <v>1.7</v>
      </c>
      <c r="O88" s="41">
        <v>0.28999999999999998</v>
      </c>
    </row>
    <row r="89" spans="1:17" ht="36">
      <c r="A89" s="51" t="s">
        <v>38</v>
      </c>
      <c r="B89" s="16" t="s">
        <v>31</v>
      </c>
      <c r="C89" s="1">
        <v>20</v>
      </c>
      <c r="D89" s="10">
        <v>1.5199999999999998</v>
      </c>
      <c r="E89" s="10">
        <v>0.15999999999999998</v>
      </c>
      <c r="F89" s="10">
        <v>9.8399999999999981</v>
      </c>
      <c r="G89" s="12">
        <v>47</v>
      </c>
      <c r="H89" s="10">
        <v>2.2000000000000002E-2</v>
      </c>
      <c r="I89" s="11">
        <v>0</v>
      </c>
      <c r="J89" s="11">
        <v>0</v>
      </c>
      <c r="K89" s="10">
        <v>0.22</v>
      </c>
      <c r="L89" s="10">
        <v>4</v>
      </c>
      <c r="M89" s="10">
        <v>13</v>
      </c>
      <c r="N89" s="10">
        <v>2.7999999999999994</v>
      </c>
      <c r="O89" s="10">
        <v>0.22</v>
      </c>
      <c r="P89">
        <v>0</v>
      </c>
      <c r="Q89" s="71">
        <v>0</v>
      </c>
    </row>
    <row r="90" spans="1:17" ht="36">
      <c r="A90" s="51" t="s">
        <v>37</v>
      </c>
      <c r="B90" s="16" t="s">
        <v>32</v>
      </c>
      <c r="C90" s="17">
        <v>20</v>
      </c>
      <c r="D90" s="39">
        <v>1.32</v>
      </c>
      <c r="E90" s="39">
        <v>0.24</v>
      </c>
      <c r="F90" s="39">
        <v>7.9200000000000008</v>
      </c>
      <c r="G90" s="39">
        <v>39.6</v>
      </c>
      <c r="H90" s="39">
        <v>3.4000000000000002E-2</v>
      </c>
      <c r="I90" s="39">
        <v>0</v>
      </c>
      <c r="J90" s="39">
        <v>0</v>
      </c>
      <c r="K90" s="39">
        <v>0.27999999999999997</v>
      </c>
      <c r="L90" s="39">
        <v>5.8000000000000007</v>
      </c>
      <c r="M90" s="39">
        <v>30</v>
      </c>
      <c r="N90" s="39">
        <v>9.4</v>
      </c>
      <c r="O90" s="39">
        <v>0.78</v>
      </c>
    </row>
    <row r="91" spans="1:17" ht="15.75">
      <c r="A91" s="21"/>
      <c r="B91" s="19" t="s">
        <v>15</v>
      </c>
      <c r="C91" s="20">
        <v>563.5</v>
      </c>
      <c r="D91" s="26">
        <f>SUM(D85:D90)</f>
        <v>19.326999999999998</v>
      </c>
      <c r="E91" s="26">
        <f t="shared" ref="E91:O91" si="2">SUM(E85:E90)</f>
        <v>18.790599999999998</v>
      </c>
      <c r="F91" s="26">
        <f t="shared" si="2"/>
        <v>83.036600000000007</v>
      </c>
      <c r="G91" s="26">
        <f t="shared" si="2"/>
        <v>596.38</v>
      </c>
      <c r="H91" s="26">
        <f t="shared" si="2"/>
        <v>0.19750000000000001</v>
      </c>
      <c r="I91" s="26">
        <f t="shared" si="2"/>
        <v>6.9290000000000012</v>
      </c>
      <c r="J91" s="26">
        <f t="shared" si="2"/>
        <v>84.92</v>
      </c>
      <c r="K91" s="26">
        <f t="shared" si="2"/>
        <v>8.8919999999999995</v>
      </c>
      <c r="L91" s="26">
        <f t="shared" si="2"/>
        <v>88.726799999999983</v>
      </c>
      <c r="M91" s="26">
        <f t="shared" si="2"/>
        <v>289.49279999999999</v>
      </c>
      <c r="N91" s="26">
        <f t="shared" si="2"/>
        <v>65.068200000000004</v>
      </c>
      <c r="O91" s="26">
        <f t="shared" si="2"/>
        <v>4.3635999999999999</v>
      </c>
      <c r="P91" s="134">
        <v>0.25</v>
      </c>
      <c r="Q91" s="72">
        <v>0.25</v>
      </c>
    </row>
    <row r="92" spans="1:17" ht="15.75" customHeight="1">
      <c r="A92" s="219"/>
      <c r="B92" s="220"/>
      <c r="C92" s="220"/>
      <c r="D92" s="220"/>
      <c r="E92" s="220"/>
      <c r="F92" s="220"/>
      <c r="G92" s="220"/>
      <c r="H92" s="220"/>
      <c r="I92" s="220"/>
      <c r="J92" s="220"/>
      <c r="K92" s="220"/>
      <c r="L92" s="220"/>
      <c r="M92" s="220"/>
      <c r="N92" s="220"/>
      <c r="O92" s="221"/>
    </row>
    <row r="93" spans="1:17" ht="15.75">
      <c r="A93" s="95"/>
      <c r="B93" s="45" t="s">
        <v>19</v>
      </c>
      <c r="C93" s="216"/>
      <c r="D93" s="217"/>
      <c r="E93" s="217"/>
      <c r="F93" s="217"/>
      <c r="G93" s="217"/>
      <c r="H93" s="217"/>
      <c r="I93" s="217"/>
      <c r="J93" s="217"/>
      <c r="K93" s="217"/>
      <c r="L93" s="217"/>
      <c r="M93" s="217"/>
      <c r="N93" s="217"/>
      <c r="O93" s="218"/>
    </row>
    <row r="94" spans="1:17" ht="36.75">
      <c r="A94" s="4" t="s">
        <v>105</v>
      </c>
      <c r="B94" s="28" t="s">
        <v>106</v>
      </c>
      <c r="C94" s="3" t="s">
        <v>24</v>
      </c>
      <c r="D94" s="41">
        <v>9.15</v>
      </c>
      <c r="E94" s="43">
        <v>5.62</v>
      </c>
      <c r="F94" s="43">
        <v>7.8</v>
      </c>
      <c r="G94" s="41">
        <v>105</v>
      </c>
      <c r="H94" s="41">
        <v>0.05</v>
      </c>
      <c r="I94" s="43">
        <v>3.73</v>
      </c>
      <c r="J94" s="43">
        <v>5.82</v>
      </c>
      <c r="K94" s="43">
        <v>2.52</v>
      </c>
      <c r="L94" s="41">
        <v>39.07</v>
      </c>
      <c r="M94" s="41">
        <v>162.19</v>
      </c>
      <c r="N94" s="41">
        <v>48.53</v>
      </c>
      <c r="O94" s="41">
        <v>0.85</v>
      </c>
    </row>
    <row r="95" spans="1:17" ht="36.75">
      <c r="A95" s="4" t="s">
        <v>43</v>
      </c>
      <c r="B95" s="16" t="s">
        <v>42</v>
      </c>
      <c r="C95" s="2" t="s">
        <v>18</v>
      </c>
      <c r="D95" s="41">
        <v>3.1</v>
      </c>
      <c r="E95" s="43">
        <v>8.4314999999999998</v>
      </c>
      <c r="F95" s="43">
        <v>20.508999999999997</v>
      </c>
      <c r="G95" s="43">
        <v>170.25</v>
      </c>
      <c r="H95" s="41">
        <v>0.13950000000000001</v>
      </c>
      <c r="I95" s="41">
        <v>18.160499999999999</v>
      </c>
      <c r="J95" s="41">
        <v>20</v>
      </c>
      <c r="K95" s="41">
        <v>0.23149999999999998</v>
      </c>
      <c r="L95" s="41">
        <v>38.175000000000004</v>
      </c>
      <c r="M95" s="41">
        <v>88.094999999999985</v>
      </c>
      <c r="N95" s="41">
        <v>27.75</v>
      </c>
      <c r="O95" s="41">
        <v>1.0195000000000001</v>
      </c>
    </row>
    <row r="96" spans="1:17" ht="36.75">
      <c r="A96" s="4" t="s">
        <v>213</v>
      </c>
      <c r="B96" s="7" t="s">
        <v>212</v>
      </c>
      <c r="C96" s="2">
        <v>75</v>
      </c>
      <c r="D96" s="41">
        <v>0.92</v>
      </c>
      <c r="E96" s="43">
        <v>1.98</v>
      </c>
      <c r="F96" s="43">
        <v>5.9174999999999995</v>
      </c>
      <c r="G96" s="43">
        <v>57.75</v>
      </c>
      <c r="H96" s="41">
        <v>2.2499999999999999E-2</v>
      </c>
      <c r="I96" s="41">
        <v>12.809999999999999</v>
      </c>
      <c r="J96" s="41">
        <v>0</v>
      </c>
      <c r="K96" s="41">
        <v>1.4624999999999999</v>
      </c>
      <c r="L96" s="41">
        <v>44.0625</v>
      </c>
      <c r="M96" s="41">
        <v>30.517499999999998</v>
      </c>
      <c r="N96" s="41">
        <v>15.637500000000001</v>
      </c>
      <c r="O96" s="41">
        <v>0.62249999999999994</v>
      </c>
    </row>
    <row r="97" spans="1:17" ht="36">
      <c r="A97" s="51" t="s">
        <v>46</v>
      </c>
      <c r="B97" s="7" t="s">
        <v>33</v>
      </c>
      <c r="C97" s="2">
        <v>200</v>
      </c>
      <c r="D97" s="41">
        <v>0.16000000000000003</v>
      </c>
      <c r="E97" s="41">
        <v>0.16000000000000003</v>
      </c>
      <c r="F97" s="41">
        <v>13.91</v>
      </c>
      <c r="G97" s="41">
        <v>58.74</v>
      </c>
      <c r="H97" s="41">
        <v>1.2E-2</v>
      </c>
      <c r="I97" s="41">
        <v>0.9</v>
      </c>
      <c r="J97" s="41">
        <v>0</v>
      </c>
      <c r="K97" s="41">
        <v>8.0000000000000016E-2</v>
      </c>
      <c r="L97" s="41">
        <v>14.180000000000001</v>
      </c>
      <c r="M97" s="41">
        <v>4.4000000000000004</v>
      </c>
      <c r="N97" s="41">
        <v>5.1400000000000006</v>
      </c>
      <c r="O97" s="41">
        <v>0.95199999999999996</v>
      </c>
    </row>
    <row r="98" spans="1:17" ht="36">
      <c r="A98" s="51" t="s">
        <v>38</v>
      </c>
      <c r="B98" s="16" t="s">
        <v>31</v>
      </c>
      <c r="C98" s="1">
        <v>20</v>
      </c>
      <c r="D98" s="10">
        <v>1.5199999999999998</v>
      </c>
      <c r="E98" s="10">
        <v>0.15999999999999998</v>
      </c>
      <c r="F98" s="10">
        <v>9.8399999999999981</v>
      </c>
      <c r="G98" s="12">
        <v>47</v>
      </c>
      <c r="H98" s="10">
        <v>2.2000000000000002E-2</v>
      </c>
      <c r="I98" s="11">
        <v>0</v>
      </c>
      <c r="J98" s="11">
        <v>0</v>
      </c>
      <c r="K98" s="10">
        <v>0.22</v>
      </c>
      <c r="L98" s="10">
        <v>4</v>
      </c>
      <c r="M98" s="10">
        <v>13</v>
      </c>
      <c r="N98" s="10">
        <v>2.7999999999999994</v>
      </c>
      <c r="O98" s="10">
        <v>0.22</v>
      </c>
    </row>
    <row r="99" spans="1:17" ht="36">
      <c r="A99" s="51" t="s">
        <v>37</v>
      </c>
      <c r="B99" s="16" t="s">
        <v>32</v>
      </c>
      <c r="C99" s="1">
        <v>20</v>
      </c>
      <c r="D99" s="41">
        <v>1.32</v>
      </c>
      <c r="E99" s="41">
        <v>0.24</v>
      </c>
      <c r="F99" s="41">
        <v>7.9200000000000008</v>
      </c>
      <c r="G99" s="41">
        <v>39.6</v>
      </c>
      <c r="H99" s="41">
        <v>3.4000000000000002E-2</v>
      </c>
      <c r="I99" s="41">
        <v>0</v>
      </c>
      <c r="J99" s="41">
        <v>0</v>
      </c>
      <c r="K99" s="41">
        <v>0.27999999999999997</v>
      </c>
      <c r="L99" s="41">
        <v>5.8000000000000007</v>
      </c>
      <c r="M99" s="41">
        <v>30</v>
      </c>
      <c r="N99" s="41">
        <v>9.4</v>
      </c>
      <c r="O99" s="41">
        <v>0.78</v>
      </c>
    </row>
    <row r="100" spans="1:17" ht="15.75">
      <c r="A100" s="21"/>
      <c r="B100" s="19" t="s">
        <v>15</v>
      </c>
      <c r="C100" s="20">
        <v>570</v>
      </c>
      <c r="D100" s="26">
        <f>SUM(D94:D99)</f>
        <v>16.169999999999998</v>
      </c>
      <c r="E100" s="26">
        <f t="shared" ref="E100:Q100" si="3">SUM(E94:E99)</f>
        <v>16.5915</v>
      </c>
      <c r="F100" s="26">
        <f t="shared" si="3"/>
        <v>65.896499999999989</v>
      </c>
      <c r="G100" s="26">
        <f t="shared" si="3"/>
        <v>478.34000000000003</v>
      </c>
      <c r="H100" s="26">
        <f t="shared" si="3"/>
        <v>0.28000000000000003</v>
      </c>
      <c r="I100" s="26">
        <f t="shared" si="3"/>
        <v>35.600499999999997</v>
      </c>
      <c r="J100" s="26">
        <f t="shared" si="3"/>
        <v>25.82</v>
      </c>
      <c r="K100" s="26">
        <f t="shared" si="3"/>
        <v>4.7940000000000005</v>
      </c>
      <c r="L100" s="26">
        <f t="shared" si="3"/>
        <v>145.28750000000002</v>
      </c>
      <c r="M100" s="26">
        <f t="shared" si="3"/>
        <v>328.20249999999993</v>
      </c>
      <c r="N100" s="26">
        <f t="shared" si="3"/>
        <v>109.25750000000001</v>
      </c>
      <c r="O100" s="26">
        <f t="shared" si="3"/>
        <v>4.444</v>
      </c>
      <c r="P100" s="26">
        <f t="shared" si="3"/>
        <v>0</v>
      </c>
      <c r="Q100" s="26">
        <f t="shared" si="3"/>
        <v>0</v>
      </c>
    </row>
    <row r="101" spans="1:17" ht="15.75" customHeight="1">
      <c r="A101" s="219"/>
      <c r="B101" s="220"/>
      <c r="C101" s="220"/>
      <c r="D101" s="220"/>
      <c r="E101" s="220"/>
      <c r="F101" s="220"/>
      <c r="G101" s="220"/>
      <c r="H101" s="220"/>
      <c r="I101" s="220"/>
      <c r="J101" s="220"/>
      <c r="K101" s="220"/>
      <c r="L101" s="220"/>
      <c r="M101" s="220"/>
      <c r="N101" s="220"/>
      <c r="O101" s="221"/>
    </row>
    <row r="102" spans="1:17" ht="15.75" customHeight="1">
      <c r="A102" s="95"/>
      <c r="B102" s="210" t="s">
        <v>20</v>
      </c>
      <c r="C102" s="210"/>
      <c r="D102" s="210"/>
      <c r="E102" s="210"/>
      <c r="F102" s="210"/>
      <c r="G102" s="210"/>
      <c r="H102" s="210"/>
      <c r="I102" s="210"/>
      <c r="J102" s="210"/>
      <c r="K102" s="210"/>
      <c r="L102" s="210"/>
      <c r="M102" s="210"/>
      <c r="N102" s="210"/>
      <c r="O102" s="210"/>
    </row>
    <row r="103" spans="1:17" ht="41.25" customHeight="1">
      <c r="A103" s="4" t="s">
        <v>65</v>
      </c>
      <c r="B103" s="16" t="s">
        <v>48</v>
      </c>
      <c r="C103" s="17">
        <v>15</v>
      </c>
      <c r="D103" s="39">
        <v>3.9449999999999998</v>
      </c>
      <c r="E103" s="39">
        <v>3.99</v>
      </c>
      <c r="F103" s="39">
        <v>0</v>
      </c>
      <c r="G103" s="39">
        <v>51.5</v>
      </c>
      <c r="H103" s="39">
        <v>5.0000000000000001E-3</v>
      </c>
      <c r="I103" s="39">
        <v>0.10499999999999998</v>
      </c>
      <c r="J103" s="39">
        <v>31.5</v>
      </c>
      <c r="K103" s="39">
        <v>0.06</v>
      </c>
      <c r="L103" s="39">
        <v>150</v>
      </c>
      <c r="M103" s="39">
        <v>90</v>
      </c>
      <c r="N103" s="39">
        <v>8.25</v>
      </c>
      <c r="O103" s="39">
        <v>0.10499999999999998</v>
      </c>
    </row>
    <row r="104" spans="1:17" ht="41.25" customHeight="1">
      <c r="A104" s="4" t="s">
        <v>63</v>
      </c>
      <c r="B104" s="7" t="s">
        <v>62</v>
      </c>
      <c r="C104" s="1">
        <v>90</v>
      </c>
      <c r="D104" s="41">
        <v>11.85</v>
      </c>
      <c r="E104" s="41">
        <v>8.06</v>
      </c>
      <c r="F104" s="41">
        <v>18.526</v>
      </c>
      <c r="G104" s="41">
        <v>198</v>
      </c>
      <c r="H104" s="41">
        <v>0.18000000000000002</v>
      </c>
      <c r="I104" s="41">
        <v>0.81</v>
      </c>
      <c r="J104" s="41">
        <v>12.419999999999998</v>
      </c>
      <c r="K104" s="41">
        <v>61.470000000000013</v>
      </c>
      <c r="L104" s="41">
        <v>51.642000000000003</v>
      </c>
      <c r="M104" s="41">
        <v>69.3</v>
      </c>
      <c r="N104" s="41">
        <v>19.98</v>
      </c>
      <c r="O104" s="41">
        <v>3.24</v>
      </c>
    </row>
    <row r="105" spans="1:17" ht="37.5" customHeight="1">
      <c r="A105" s="4" t="s">
        <v>210</v>
      </c>
      <c r="B105" s="7" t="s">
        <v>211</v>
      </c>
      <c r="C105" s="2" t="s">
        <v>22</v>
      </c>
      <c r="D105" s="41">
        <v>2</v>
      </c>
      <c r="E105" s="41">
        <v>7.46</v>
      </c>
      <c r="F105" s="41">
        <v>36.076000000000001</v>
      </c>
      <c r="G105" s="41">
        <v>207.6</v>
      </c>
      <c r="H105" s="41">
        <v>9.0000000000000011E-2</v>
      </c>
      <c r="I105" s="41">
        <v>0.86399999999999999</v>
      </c>
      <c r="J105" s="41">
        <v>33.32</v>
      </c>
      <c r="K105" s="41">
        <v>0.122</v>
      </c>
      <c r="L105" s="41">
        <v>119.08199999999999</v>
      </c>
      <c r="M105" s="41">
        <v>139.84800000000001</v>
      </c>
      <c r="N105" s="41">
        <v>33.497999999999998</v>
      </c>
      <c r="O105" s="41">
        <v>0.72100000000000009</v>
      </c>
    </row>
    <row r="106" spans="1:17" ht="40.5" customHeight="1">
      <c r="A106" s="4" t="s">
        <v>45</v>
      </c>
      <c r="B106" s="16" t="s">
        <v>35</v>
      </c>
      <c r="C106" s="1" t="s">
        <v>68</v>
      </c>
      <c r="D106" s="41">
        <v>0.13</v>
      </c>
      <c r="E106" s="41">
        <v>0.02</v>
      </c>
      <c r="F106" s="41">
        <v>10.199999999999999</v>
      </c>
      <c r="G106" s="41">
        <v>42</v>
      </c>
      <c r="H106" s="41"/>
      <c r="I106" s="41">
        <v>2.83</v>
      </c>
      <c r="J106" s="41"/>
      <c r="K106" s="41">
        <v>0.01</v>
      </c>
      <c r="L106" s="41">
        <v>14.05</v>
      </c>
      <c r="M106" s="41">
        <v>4.4000000000000004</v>
      </c>
      <c r="N106" s="41">
        <v>2.4</v>
      </c>
      <c r="O106" s="41">
        <v>0.34</v>
      </c>
    </row>
    <row r="107" spans="1:17" ht="41.25" customHeight="1">
      <c r="A107" s="4" t="s">
        <v>38</v>
      </c>
      <c r="B107" s="28" t="s">
        <v>31</v>
      </c>
      <c r="C107" s="18">
        <v>30</v>
      </c>
      <c r="D107" s="39">
        <v>2.2799999999999998</v>
      </c>
      <c r="E107" s="39">
        <v>0.23999999999999994</v>
      </c>
      <c r="F107" s="39">
        <v>14.759999999999996</v>
      </c>
      <c r="G107" s="39">
        <v>70.5</v>
      </c>
      <c r="H107" s="39">
        <v>3.3000000000000002E-2</v>
      </c>
      <c r="I107" s="39">
        <v>0</v>
      </c>
      <c r="J107" s="39">
        <v>0</v>
      </c>
      <c r="K107" s="39">
        <v>0.33</v>
      </c>
      <c r="L107" s="39">
        <v>6</v>
      </c>
      <c r="M107" s="39">
        <v>19.5</v>
      </c>
      <c r="N107" s="39">
        <v>4.1999999999999993</v>
      </c>
      <c r="O107" s="39">
        <v>0.33</v>
      </c>
      <c r="P107">
        <v>0</v>
      </c>
      <c r="Q107" s="71">
        <v>0</v>
      </c>
    </row>
    <row r="108" spans="1:17" ht="15.75" customHeight="1">
      <c r="A108" s="21"/>
      <c r="B108" s="29" t="s">
        <v>15</v>
      </c>
      <c r="C108" s="20">
        <v>520</v>
      </c>
      <c r="D108" s="26">
        <f>SUM(D103:D107)</f>
        <v>20.205000000000002</v>
      </c>
      <c r="E108" s="26">
        <f t="shared" ref="E108:Q108" si="4">SUM(E103:E107)</f>
        <v>19.77</v>
      </c>
      <c r="F108" s="26">
        <f t="shared" si="4"/>
        <v>79.561999999999998</v>
      </c>
      <c r="G108" s="26">
        <f t="shared" si="4"/>
        <v>569.6</v>
      </c>
      <c r="H108" s="26">
        <f t="shared" si="4"/>
        <v>0.30800000000000005</v>
      </c>
      <c r="I108" s="26">
        <f t="shared" si="4"/>
        <v>4.609</v>
      </c>
      <c r="J108" s="26">
        <f t="shared" si="4"/>
        <v>77.240000000000009</v>
      </c>
      <c r="K108" s="26">
        <f t="shared" si="4"/>
        <v>61.992000000000012</v>
      </c>
      <c r="L108" s="26">
        <f t="shared" si="4"/>
        <v>340.774</v>
      </c>
      <c r="M108" s="26">
        <f t="shared" si="4"/>
        <v>323.048</v>
      </c>
      <c r="N108" s="26">
        <f t="shared" si="4"/>
        <v>68.328000000000003</v>
      </c>
      <c r="O108" s="26">
        <f t="shared" si="4"/>
        <v>4.7360000000000007</v>
      </c>
      <c r="P108" s="26">
        <f t="shared" si="4"/>
        <v>0</v>
      </c>
      <c r="Q108" s="26">
        <f t="shared" si="4"/>
        <v>0</v>
      </c>
    </row>
    <row r="109" spans="1:17" ht="15.75" customHeight="1">
      <c r="A109" s="150"/>
      <c r="B109" s="151"/>
      <c r="C109" s="151"/>
      <c r="D109" s="151"/>
      <c r="E109" s="151"/>
      <c r="F109" s="151"/>
      <c r="G109" s="151"/>
      <c r="H109" s="151"/>
      <c r="I109" s="151"/>
      <c r="J109" s="151"/>
      <c r="K109" s="151"/>
      <c r="L109" s="151"/>
      <c r="M109" s="151"/>
      <c r="N109" s="151"/>
      <c r="O109" s="152"/>
    </row>
    <row r="110" spans="1:17" ht="15.75">
      <c r="A110" s="95"/>
      <c r="B110" s="210" t="s">
        <v>21</v>
      </c>
      <c r="C110" s="210"/>
      <c r="D110" s="210"/>
      <c r="E110" s="210"/>
      <c r="F110" s="210"/>
      <c r="G110" s="210"/>
      <c r="H110" s="210"/>
      <c r="I110" s="210"/>
      <c r="J110" s="210"/>
      <c r="K110" s="210"/>
      <c r="L110" s="210"/>
      <c r="M110" s="210"/>
      <c r="N110" s="210"/>
      <c r="O110" s="210"/>
    </row>
    <row r="111" spans="1:17" ht="36.75">
      <c r="A111" s="4" t="s">
        <v>36</v>
      </c>
      <c r="B111" s="16" t="s">
        <v>34</v>
      </c>
      <c r="C111" s="17">
        <v>100</v>
      </c>
      <c r="D111" s="39">
        <v>0.4</v>
      </c>
      <c r="E111" s="39">
        <v>0.4</v>
      </c>
      <c r="F111" s="39">
        <v>9.8000000000000007</v>
      </c>
      <c r="G111" s="39">
        <v>47</v>
      </c>
      <c r="H111" s="39">
        <v>0.03</v>
      </c>
      <c r="I111" s="39">
        <v>10</v>
      </c>
      <c r="J111" s="39"/>
      <c r="K111" s="39">
        <v>0.2</v>
      </c>
      <c r="L111" s="39">
        <v>16</v>
      </c>
      <c r="M111" s="39">
        <v>11</v>
      </c>
      <c r="N111" s="39">
        <v>9</v>
      </c>
      <c r="O111" s="39">
        <v>2.2000000000000002</v>
      </c>
    </row>
    <row r="112" spans="1:17" ht="36.75">
      <c r="A112" s="4" t="s">
        <v>59</v>
      </c>
      <c r="B112" s="7" t="s">
        <v>116</v>
      </c>
      <c r="C112" s="3" t="s">
        <v>47</v>
      </c>
      <c r="D112" s="41">
        <v>10.183999999999999</v>
      </c>
      <c r="E112" s="41">
        <v>13.751999999999999</v>
      </c>
      <c r="F112" s="41">
        <v>11.772</v>
      </c>
      <c r="G112" s="41">
        <v>183.4</v>
      </c>
      <c r="H112" s="41">
        <v>5.3999999999999999E-2</v>
      </c>
      <c r="I112" s="41">
        <v>0</v>
      </c>
      <c r="J112" s="41">
        <v>0</v>
      </c>
      <c r="K112" s="41">
        <v>3.1139999999999999</v>
      </c>
      <c r="L112" s="41">
        <v>9.3780000000000001</v>
      </c>
      <c r="M112" s="41">
        <v>150.084</v>
      </c>
      <c r="N112" s="41">
        <v>27.540000000000003</v>
      </c>
      <c r="O112" s="41">
        <v>2.4120000000000004</v>
      </c>
    </row>
    <row r="113" spans="1:17" ht="36.75">
      <c r="A113" s="4" t="s">
        <v>120</v>
      </c>
      <c r="B113" s="7" t="s">
        <v>119</v>
      </c>
      <c r="C113" s="3" t="s">
        <v>18</v>
      </c>
      <c r="D113" s="41">
        <v>5.6150000000000002</v>
      </c>
      <c r="E113" s="41">
        <v>5.0400000000000009</v>
      </c>
      <c r="F113" s="41">
        <v>34.99</v>
      </c>
      <c r="G113" s="41">
        <v>208.5</v>
      </c>
      <c r="H113" s="41">
        <v>0.495</v>
      </c>
      <c r="I113" s="41">
        <v>0</v>
      </c>
      <c r="J113" s="41">
        <v>20</v>
      </c>
      <c r="K113" s="41">
        <v>0.49999999999999994</v>
      </c>
      <c r="L113" s="41">
        <v>94.11</v>
      </c>
      <c r="M113" s="41">
        <v>212.32500000000002</v>
      </c>
      <c r="N113" s="41">
        <v>61.695000000000007</v>
      </c>
      <c r="O113" s="41">
        <v>4.6899999999999995</v>
      </c>
    </row>
    <row r="114" spans="1:17" ht="36.75">
      <c r="A114" s="205" t="s">
        <v>40</v>
      </c>
      <c r="B114" s="204" t="s">
        <v>29</v>
      </c>
      <c r="C114" s="203" t="s">
        <v>67</v>
      </c>
      <c r="D114" s="203">
        <v>7.0000000000000007E-2</v>
      </c>
      <c r="E114" s="203">
        <v>0.02</v>
      </c>
      <c r="F114" s="203">
        <v>10</v>
      </c>
      <c r="G114" s="203">
        <v>40</v>
      </c>
      <c r="H114" s="203"/>
      <c r="I114" s="203">
        <v>0.03</v>
      </c>
      <c r="J114" s="203"/>
      <c r="K114" s="203"/>
      <c r="L114" s="203">
        <v>10.95</v>
      </c>
      <c r="M114" s="203">
        <v>2.8</v>
      </c>
      <c r="N114" s="203">
        <v>1.4</v>
      </c>
      <c r="O114" s="203">
        <v>0.26</v>
      </c>
    </row>
    <row r="115" spans="1:17" ht="36">
      <c r="A115" s="51" t="s">
        <v>38</v>
      </c>
      <c r="B115" s="16" t="s">
        <v>31</v>
      </c>
      <c r="C115" s="1">
        <v>20</v>
      </c>
      <c r="D115" s="10">
        <v>1.5199999999999998</v>
      </c>
      <c r="E115" s="10">
        <v>0.15999999999999998</v>
      </c>
      <c r="F115" s="10">
        <v>9.8399999999999981</v>
      </c>
      <c r="G115" s="12">
        <v>47</v>
      </c>
      <c r="H115" s="10">
        <v>2.2000000000000002E-2</v>
      </c>
      <c r="I115" s="11">
        <v>0</v>
      </c>
      <c r="J115" s="11">
        <v>0</v>
      </c>
      <c r="K115" s="10">
        <v>0.22</v>
      </c>
      <c r="L115" s="10">
        <v>4</v>
      </c>
      <c r="M115" s="10">
        <v>13</v>
      </c>
      <c r="N115" s="10">
        <v>2.7999999999999994</v>
      </c>
      <c r="O115" s="10">
        <v>0.22</v>
      </c>
    </row>
    <row r="116" spans="1:17" ht="36">
      <c r="A116" s="51" t="s">
        <v>37</v>
      </c>
      <c r="B116" s="16" t="s">
        <v>32</v>
      </c>
      <c r="C116" s="1">
        <v>20</v>
      </c>
      <c r="D116" s="10">
        <v>1.32</v>
      </c>
      <c r="E116" s="41">
        <v>0.24</v>
      </c>
      <c r="F116" s="10">
        <v>7.9200000000000008</v>
      </c>
      <c r="G116" s="12">
        <v>39.6</v>
      </c>
      <c r="H116" s="10">
        <v>3.4000000000000002E-2</v>
      </c>
      <c r="I116" s="11">
        <v>0</v>
      </c>
      <c r="J116" s="11">
        <v>0</v>
      </c>
      <c r="K116" s="10">
        <v>0.27999999999999997</v>
      </c>
      <c r="L116" s="10">
        <v>5.8000000000000007</v>
      </c>
      <c r="M116" s="10">
        <v>30</v>
      </c>
      <c r="N116" s="10">
        <v>9.4</v>
      </c>
      <c r="O116" s="10">
        <v>0.78</v>
      </c>
    </row>
    <row r="117" spans="1:17" ht="15.75">
      <c r="A117" s="6"/>
      <c r="B117" s="8" t="s">
        <v>15</v>
      </c>
      <c r="C117" s="99">
        <v>585</v>
      </c>
      <c r="D117" s="98">
        <f>SUM(D111:D116)</f>
        <v>19.108999999999998</v>
      </c>
      <c r="E117" s="98">
        <f t="shared" ref="E117:Q117" si="5">SUM(E111:E116)</f>
        <v>19.611999999999998</v>
      </c>
      <c r="F117" s="98">
        <f t="shared" si="5"/>
        <v>84.322000000000017</v>
      </c>
      <c r="G117" s="98">
        <f t="shared" si="5"/>
        <v>565.5</v>
      </c>
      <c r="H117" s="98">
        <f t="shared" si="5"/>
        <v>0.63500000000000001</v>
      </c>
      <c r="I117" s="98">
        <f t="shared" si="5"/>
        <v>10.029999999999999</v>
      </c>
      <c r="J117" s="98">
        <f t="shared" si="5"/>
        <v>20</v>
      </c>
      <c r="K117" s="98">
        <f t="shared" si="5"/>
        <v>4.3140000000000001</v>
      </c>
      <c r="L117" s="98">
        <f t="shared" si="5"/>
        <v>140.238</v>
      </c>
      <c r="M117" s="98">
        <f t="shared" si="5"/>
        <v>419.209</v>
      </c>
      <c r="N117" s="98">
        <f t="shared" si="5"/>
        <v>111.83500000000002</v>
      </c>
      <c r="O117" s="98">
        <f t="shared" si="5"/>
        <v>10.561999999999999</v>
      </c>
      <c r="P117" s="98">
        <f t="shared" si="5"/>
        <v>0</v>
      </c>
      <c r="Q117" s="98">
        <f t="shared" si="5"/>
        <v>0</v>
      </c>
    </row>
    <row r="118" spans="1:17" ht="15.75">
      <c r="A118" s="86"/>
      <c r="B118" s="87"/>
      <c r="C118" s="135"/>
      <c r="D118" s="136"/>
      <c r="E118" s="136"/>
      <c r="F118" s="136"/>
      <c r="G118" s="136"/>
      <c r="H118" s="136"/>
      <c r="I118" s="136"/>
      <c r="J118" s="136"/>
      <c r="K118" s="136"/>
      <c r="L118" s="136"/>
      <c r="M118" s="136"/>
      <c r="N118" s="136"/>
      <c r="O118" s="136"/>
      <c r="P118" s="134"/>
      <c r="Q118" s="72"/>
    </row>
    <row r="119" spans="1:17" ht="15.75">
      <c r="A119" s="84"/>
      <c r="B119" s="85"/>
      <c r="C119" s="141"/>
      <c r="D119" s="142"/>
      <c r="E119" s="142"/>
      <c r="F119" s="142"/>
      <c r="G119" s="142"/>
      <c r="H119" s="142"/>
      <c r="I119" s="142"/>
      <c r="J119" s="142"/>
      <c r="K119" s="142"/>
      <c r="L119" s="142"/>
      <c r="M119" s="142"/>
      <c r="N119" s="142"/>
      <c r="O119" s="142"/>
      <c r="P119" s="134"/>
      <c r="Q119" s="72"/>
    </row>
    <row r="120" spans="1:17" ht="15.75">
      <c r="A120" s="137"/>
      <c r="B120" s="138"/>
      <c r="C120" s="139"/>
      <c r="D120" s="140"/>
      <c r="E120" s="140"/>
      <c r="F120" s="140"/>
      <c r="G120" s="140"/>
      <c r="H120" s="140"/>
      <c r="I120" s="140"/>
      <c r="J120" s="140"/>
      <c r="K120" s="140"/>
      <c r="L120" s="140"/>
      <c r="M120" s="140"/>
      <c r="N120" s="140"/>
      <c r="O120" s="140"/>
      <c r="Q120" s="72"/>
    </row>
    <row r="127" spans="1:17">
      <c r="P127" s="134">
        <v>0.25</v>
      </c>
      <c r="Q127" s="72">
        <v>0.25</v>
      </c>
    </row>
    <row r="128" spans="1:17" ht="15.75">
      <c r="A128" s="31"/>
      <c r="B128" s="32"/>
      <c r="C128" s="33"/>
      <c r="D128" s="34"/>
      <c r="E128" s="34"/>
      <c r="F128" s="34"/>
      <c r="G128" s="35"/>
      <c r="H128" s="34"/>
      <c r="I128" s="34"/>
      <c r="J128" s="34"/>
      <c r="K128" s="35"/>
      <c r="L128" s="34"/>
      <c r="M128" s="34"/>
      <c r="N128" s="34"/>
      <c r="O128" s="34"/>
    </row>
    <row r="129" spans="1:15" ht="15.75">
      <c r="A129" s="31"/>
      <c r="B129" s="32"/>
      <c r="C129" s="33"/>
      <c r="D129" s="34"/>
      <c r="E129" s="34"/>
      <c r="F129" s="34"/>
      <c r="G129" s="35"/>
      <c r="H129" s="34"/>
      <c r="I129" s="34"/>
      <c r="J129" s="34"/>
      <c r="K129" s="35"/>
      <c r="L129" s="34"/>
      <c r="M129" s="34"/>
      <c r="N129" s="34"/>
      <c r="O129" s="34"/>
    </row>
    <row r="130" spans="1:15" ht="15.75">
      <c r="A130" s="31"/>
      <c r="B130" s="32"/>
      <c r="C130" s="33"/>
      <c r="D130" s="34"/>
      <c r="E130" s="34"/>
      <c r="F130" s="34"/>
      <c r="G130" s="35"/>
      <c r="H130" s="34"/>
      <c r="I130" s="34"/>
      <c r="J130" s="34"/>
      <c r="K130" s="35"/>
      <c r="L130" s="34"/>
      <c r="M130" s="34"/>
      <c r="N130" s="34"/>
      <c r="O130" s="34"/>
    </row>
    <row r="131" spans="1:15" ht="15.75">
      <c r="A131" s="31"/>
      <c r="B131" s="32"/>
      <c r="C131" s="33"/>
      <c r="D131" s="34"/>
      <c r="E131" s="34"/>
      <c r="F131" s="34"/>
      <c r="G131" s="35"/>
      <c r="H131" s="34"/>
      <c r="I131" s="34"/>
      <c r="J131" s="34"/>
      <c r="K131" s="35"/>
      <c r="L131" s="34"/>
      <c r="M131" s="34"/>
      <c r="N131" s="34"/>
      <c r="O131" s="34"/>
    </row>
    <row r="132" spans="1:15" ht="15.75">
      <c r="A132" s="31"/>
      <c r="B132" s="32"/>
      <c r="C132" s="33"/>
      <c r="D132" s="34"/>
      <c r="E132" s="34"/>
      <c r="F132" s="34"/>
      <c r="G132" s="35"/>
      <c r="H132" s="34"/>
      <c r="I132" s="34"/>
      <c r="J132" s="34"/>
      <c r="K132" s="35"/>
      <c r="L132" s="34"/>
      <c r="M132" s="34"/>
      <c r="N132" s="34"/>
      <c r="O132" s="34"/>
    </row>
    <row r="133" spans="1:15" ht="15.75">
      <c r="A133" s="31"/>
      <c r="B133" s="32"/>
      <c r="C133" s="33"/>
      <c r="D133" s="34"/>
      <c r="E133" s="34"/>
      <c r="F133" s="34"/>
      <c r="G133" s="35"/>
      <c r="H133" s="34"/>
      <c r="I133" s="34"/>
      <c r="J133" s="34"/>
      <c r="K133" s="35"/>
      <c r="L133" s="34"/>
      <c r="M133" s="34"/>
      <c r="N133" s="34"/>
      <c r="O133" s="34"/>
    </row>
    <row r="134" spans="1:15" ht="15.75">
      <c r="A134" s="31"/>
      <c r="B134" s="32"/>
      <c r="C134" s="33"/>
      <c r="D134" s="34"/>
      <c r="E134" s="34"/>
      <c r="F134" s="34"/>
      <c r="G134" s="35"/>
      <c r="H134" s="34"/>
      <c r="I134" s="34"/>
      <c r="J134" s="34"/>
      <c r="K134" s="35"/>
      <c r="L134" s="34"/>
      <c r="M134" s="34"/>
      <c r="N134" s="34"/>
      <c r="O134" s="34"/>
    </row>
    <row r="135" spans="1:15" ht="15.75">
      <c r="A135" s="31"/>
      <c r="B135" s="32"/>
      <c r="C135" s="33"/>
      <c r="D135" s="34"/>
      <c r="E135" s="34"/>
      <c r="F135" s="34"/>
      <c r="G135" s="35"/>
      <c r="H135" s="34"/>
      <c r="I135" s="34"/>
      <c r="J135" s="34"/>
      <c r="K135" s="35"/>
      <c r="L135" s="34"/>
      <c r="M135" s="34"/>
      <c r="N135" s="34"/>
      <c r="O135" s="34"/>
    </row>
    <row r="136" spans="1:15" ht="15.75">
      <c r="A136" s="31"/>
      <c r="B136" s="32"/>
      <c r="C136" s="33"/>
      <c r="D136" s="34"/>
      <c r="E136" s="34"/>
      <c r="F136" s="34"/>
      <c r="G136" s="35"/>
      <c r="H136" s="34"/>
      <c r="I136" s="34"/>
      <c r="J136" s="34"/>
      <c r="K136" s="35"/>
      <c r="L136" s="34"/>
      <c r="M136" s="34"/>
      <c r="N136" s="34"/>
      <c r="O136" s="34"/>
    </row>
    <row r="137" spans="1:15" ht="15.75">
      <c r="A137" s="31"/>
      <c r="B137" s="32"/>
      <c r="C137" s="33"/>
      <c r="D137" s="34"/>
      <c r="E137" s="34"/>
      <c r="F137" s="34"/>
      <c r="G137" s="35"/>
      <c r="H137" s="34"/>
      <c r="I137" s="34"/>
      <c r="J137" s="34"/>
      <c r="K137" s="35"/>
      <c r="L137" s="34"/>
      <c r="M137" s="34"/>
      <c r="N137" s="34"/>
      <c r="O137" s="34"/>
    </row>
    <row r="138" spans="1:15" ht="15.75">
      <c r="A138" s="31"/>
      <c r="B138" s="32"/>
      <c r="C138" s="33"/>
      <c r="D138" s="34"/>
      <c r="E138" s="34"/>
      <c r="F138" s="34"/>
      <c r="G138" s="35"/>
      <c r="H138" s="34"/>
      <c r="I138" s="34"/>
      <c r="J138" s="34"/>
      <c r="K138" s="35"/>
      <c r="L138" s="34"/>
      <c r="M138" s="34"/>
      <c r="N138" s="34"/>
      <c r="O138" s="34"/>
    </row>
    <row r="139" spans="1:15" ht="15.75">
      <c r="A139" s="31"/>
      <c r="B139" s="32"/>
      <c r="C139" s="33"/>
      <c r="D139" s="34"/>
      <c r="E139" s="34"/>
      <c r="F139" s="34"/>
      <c r="G139" s="35"/>
      <c r="H139" s="34"/>
      <c r="I139" s="34"/>
      <c r="J139" s="34"/>
      <c r="K139" s="35"/>
      <c r="L139" s="34"/>
      <c r="M139" s="34"/>
      <c r="N139" s="34"/>
      <c r="O139" s="34"/>
    </row>
    <row r="140" spans="1:15" ht="15.75">
      <c r="A140" s="31"/>
      <c r="B140" s="32"/>
      <c r="C140" s="33"/>
      <c r="D140" s="34"/>
      <c r="E140" s="34"/>
      <c r="F140" s="34"/>
      <c r="G140" s="35"/>
      <c r="H140" s="34"/>
      <c r="I140" s="34"/>
      <c r="J140" s="34"/>
      <c r="K140" s="35"/>
      <c r="L140" s="34"/>
      <c r="M140" s="34"/>
      <c r="N140" s="34"/>
      <c r="O140" s="34"/>
    </row>
    <row r="141" spans="1:15" ht="15.75">
      <c r="A141" s="31"/>
      <c r="B141" s="32"/>
      <c r="C141" s="33"/>
      <c r="D141" s="34"/>
      <c r="E141" s="34"/>
      <c r="F141" s="34"/>
      <c r="G141" s="35"/>
      <c r="H141" s="34"/>
      <c r="I141" s="34"/>
      <c r="J141" s="34"/>
      <c r="K141" s="35"/>
      <c r="L141" s="34"/>
      <c r="M141" s="34"/>
      <c r="N141" s="34"/>
      <c r="O141" s="34"/>
    </row>
    <row r="142" spans="1:15" ht="15.75">
      <c r="A142" s="31"/>
      <c r="B142" s="32"/>
      <c r="C142" s="33"/>
      <c r="D142" s="34"/>
      <c r="E142" s="34"/>
      <c r="F142" s="34"/>
      <c r="G142" s="35"/>
      <c r="H142" s="34"/>
      <c r="I142" s="34"/>
      <c r="J142" s="34"/>
      <c r="K142" s="35"/>
      <c r="L142" s="34"/>
      <c r="M142" s="34"/>
      <c r="N142" s="34"/>
      <c r="O142" s="34"/>
    </row>
    <row r="143" spans="1:15" ht="15.75">
      <c r="A143" s="31"/>
      <c r="B143" s="32"/>
      <c r="C143" s="33"/>
      <c r="D143" s="34"/>
      <c r="E143" s="34"/>
      <c r="F143" s="34"/>
      <c r="G143" s="35"/>
      <c r="H143" s="34"/>
      <c r="I143" s="34"/>
      <c r="J143" s="34"/>
      <c r="K143" s="35"/>
      <c r="L143" s="34"/>
      <c r="M143" s="34"/>
      <c r="N143" s="34"/>
      <c r="O143" s="34"/>
    </row>
    <row r="144" spans="1:15" ht="15.75">
      <c r="A144" s="31"/>
      <c r="B144" s="32"/>
      <c r="C144" s="33"/>
      <c r="D144" s="34"/>
      <c r="E144" s="34"/>
      <c r="F144" s="34"/>
      <c r="G144" s="35"/>
      <c r="H144" s="34"/>
      <c r="I144" s="34"/>
      <c r="J144" s="34"/>
      <c r="K144" s="35"/>
      <c r="L144" s="34"/>
      <c r="M144" s="34"/>
      <c r="N144" s="34"/>
      <c r="O144" s="34"/>
    </row>
    <row r="145" spans="1:15" ht="15.75">
      <c r="A145" s="31"/>
      <c r="B145" s="32"/>
      <c r="C145" s="33"/>
      <c r="D145" s="34"/>
      <c r="E145" s="34"/>
      <c r="F145" s="34"/>
      <c r="G145" s="35"/>
      <c r="H145" s="34"/>
      <c r="I145" s="34"/>
      <c r="J145" s="34"/>
      <c r="K145" s="35"/>
      <c r="L145" s="34"/>
      <c r="M145" s="34"/>
      <c r="N145" s="34"/>
      <c r="O145" s="34"/>
    </row>
    <row r="146" spans="1:15" ht="15.75">
      <c r="A146" s="31"/>
      <c r="B146" s="32"/>
      <c r="C146" s="33"/>
      <c r="D146" s="34"/>
      <c r="E146" s="34"/>
      <c r="F146" s="34"/>
      <c r="G146" s="35"/>
      <c r="H146" s="34"/>
      <c r="I146" s="34"/>
      <c r="J146" s="34"/>
      <c r="K146" s="35"/>
      <c r="L146" s="34"/>
      <c r="M146" s="34"/>
      <c r="N146" s="34"/>
      <c r="O146" s="34"/>
    </row>
    <row r="147" spans="1:15" ht="15.75">
      <c r="A147" s="31"/>
      <c r="B147" s="32"/>
      <c r="C147" s="33"/>
      <c r="D147" s="34"/>
      <c r="E147" s="34"/>
      <c r="F147" s="34"/>
      <c r="G147" s="35"/>
      <c r="H147" s="34"/>
      <c r="I147" s="34"/>
      <c r="J147" s="34"/>
      <c r="K147" s="35"/>
      <c r="L147" s="34"/>
      <c r="M147" s="34"/>
      <c r="N147" s="34"/>
      <c r="O147" s="34"/>
    </row>
    <row r="148" spans="1:15" ht="15.75">
      <c r="A148" s="31"/>
      <c r="B148" s="32"/>
      <c r="C148" s="33"/>
      <c r="D148" s="34"/>
      <c r="E148" s="34"/>
      <c r="F148" s="34"/>
      <c r="G148" s="35"/>
      <c r="H148" s="34"/>
      <c r="I148" s="34"/>
      <c r="J148" s="34"/>
      <c r="K148" s="35"/>
      <c r="L148" s="34"/>
      <c r="M148" s="34"/>
      <c r="N148" s="34"/>
      <c r="O148" s="34"/>
    </row>
    <row r="149" spans="1:15" ht="15.75">
      <c r="A149" s="31"/>
      <c r="B149" s="32"/>
      <c r="C149" s="33"/>
      <c r="D149" s="34"/>
      <c r="E149" s="34"/>
      <c r="F149" s="34"/>
      <c r="G149" s="35"/>
      <c r="H149" s="34"/>
      <c r="I149" s="34"/>
      <c r="J149" s="34"/>
      <c r="K149" s="35"/>
      <c r="L149" s="34"/>
      <c r="M149" s="34"/>
      <c r="N149" s="34"/>
      <c r="O149" s="34"/>
    </row>
    <row r="150" spans="1:15" ht="15.75">
      <c r="A150" s="31"/>
      <c r="B150" s="32"/>
      <c r="C150" s="33"/>
      <c r="D150" s="34"/>
      <c r="E150" s="34"/>
      <c r="F150" s="34"/>
      <c r="G150" s="35"/>
      <c r="H150" s="34"/>
      <c r="I150" s="34"/>
      <c r="J150" s="34"/>
      <c r="K150" s="35"/>
      <c r="L150" s="34"/>
      <c r="M150" s="34"/>
      <c r="N150" s="34"/>
      <c r="O150" s="34"/>
    </row>
    <row r="151" spans="1:15" ht="15.75">
      <c r="A151" s="31"/>
      <c r="B151" s="32"/>
      <c r="C151" s="33"/>
      <c r="D151" s="34"/>
      <c r="E151" s="34"/>
      <c r="F151" s="34"/>
      <c r="G151" s="35"/>
      <c r="H151" s="34"/>
      <c r="I151" s="34"/>
      <c r="J151" s="34"/>
      <c r="K151" s="35"/>
      <c r="L151" s="34"/>
      <c r="M151" s="34"/>
      <c r="N151" s="34"/>
      <c r="O151" s="34"/>
    </row>
    <row r="152" spans="1:15" ht="15.75">
      <c r="A152" s="31"/>
      <c r="B152" s="32"/>
      <c r="C152" s="33"/>
      <c r="D152" s="34"/>
      <c r="E152" s="34"/>
      <c r="F152" s="34"/>
      <c r="G152" s="35"/>
      <c r="H152" s="34"/>
      <c r="I152" s="34"/>
      <c r="J152" s="34"/>
      <c r="K152" s="35"/>
      <c r="L152" s="34"/>
      <c r="M152" s="34"/>
      <c r="N152" s="34"/>
      <c r="O152" s="34"/>
    </row>
    <row r="153" spans="1:15" ht="15.75">
      <c r="A153" s="31"/>
      <c r="B153" s="32"/>
      <c r="C153" s="33"/>
      <c r="D153" s="34"/>
      <c r="E153" s="34"/>
      <c r="F153" s="34"/>
      <c r="G153" s="35"/>
      <c r="H153" s="34"/>
      <c r="I153" s="34"/>
      <c r="J153" s="34"/>
      <c r="K153" s="35"/>
      <c r="L153" s="34"/>
      <c r="M153" s="34"/>
      <c r="N153" s="34"/>
      <c r="O153" s="34"/>
    </row>
    <row r="154" spans="1:15" ht="15.75">
      <c r="A154" s="31"/>
      <c r="B154" s="32"/>
      <c r="C154" s="33"/>
      <c r="D154" s="34"/>
      <c r="E154" s="34"/>
      <c r="F154" s="34"/>
      <c r="G154" s="35"/>
      <c r="H154" s="34"/>
      <c r="I154" s="34"/>
      <c r="J154" s="34"/>
      <c r="K154" s="35"/>
      <c r="L154" s="34"/>
      <c r="M154" s="34"/>
      <c r="N154" s="34"/>
      <c r="O154" s="34"/>
    </row>
    <row r="155" spans="1:15" ht="15.75">
      <c r="A155" s="31"/>
      <c r="B155" s="32"/>
      <c r="C155" s="33"/>
      <c r="D155" s="34"/>
      <c r="E155" s="34"/>
      <c r="F155" s="34"/>
      <c r="G155" s="35"/>
      <c r="H155" s="34"/>
      <c r="I155" s="34"/>
      <c r="J155" s="34"/>
      <c r="K155" s="35"/>
      <c r="L155" s="34"/>
      <c r="M155" s="34"/>
      <c r="N155" s="34"/>
      <c r="O155" s="34"/>
    </row>
    <row r="156" spans="1:15" ht="15.75">
      <c r="A156" s="31"/>
      <c r="B156" s="32"/>
      <c r="C156" s="33"/>
      <c r="D156" s="34"/>
      <c r="E156" s="34"/>
      <c r="F156" s="34"/>
      <c r="G156" s="35"/>
      <c r="H156" s="34"/>
      <c r="I156" s="34"/>
      <c r="J156" s="34"/>
      <c r="K156" s="35"/>
      <c r="L156" s="34"/>
      <c r="M156" s="34"/>
      <c r="N156" s="34"/>
      <c r="O156" s="34"/>
    </row>
    <row r="157" spans="1:15" ht="15.75">
      <c r="A157" s="31"/>
      <c r="B157" s="32"/>
      <c r="C157" s="33"/>
      <c r="D157" s="34"/>
      <c r="E157" s="34"/>
      <c r="F157" s="34"/>
      <c r="G157" s="35"/>
      <c r="H157" s="34"/>
      <c r="I157" s="34"/>
      <c r="J157" s="34"/>
      <c r="K157" s="35"/>
      <c r="L157" s="34"/>
      <c r="M157" s="34"/>
      <c r="N157" s="34"/>
      <c r="O157" s="34"/>
    </row>
    <row r="158" spans="1:15" ht="15.75">
      <c r="A158" s="31"/>
      <c r="B158" s="32"/>
      <c r="C158" s="33"/>
      <c r="D158" s="34"/>
      <c r="E158" s="34"/>
      <c r="F158" s="34"/>
      <c r="G158" s="35"/>
      <c r="H158" s="34"/>
      <c r="I158" s="34"/>
      <c r="J158" s="34"/>
      <c r="K158" s="35"/>
      <c r="L158" s="34"/>
      <c r="M158" s="34"/>
      <c r="N158" s="34"/>
      <c r="O158" s="34"/>
    </row>
    <row r="159" spans="1:15" ht="15.75">
      <c r="A159" s="31"/>
      <c r="B159" s="32"/>
      <c r="C159" s="33"/>
      <c r="D159" s="34"/>
      <c r="E159" s="34"/>
      <c r="F159" s="34"/>
      <c r="G159" s="35"/>
      <c r="H159" s="34"/>
      <c r="I159" s="34"/>
      <c r="J159" s="34"/>
      <c r="K159" s="35"/>
      <c r="L159" s="34"/>
      <c r="M159" s="34"/>
      <c r="N159" s="34"/>
      <c r="O159" s="34"/>
    </row>
    <row r="160" spans="1:15" ht="15.75">
      <c r="A160" s="31"/>
      <c r="B160" s="32"/>
      <c r="C160" s="33"/>
      <c r="D160" s="34"/>
      <c r="E160" s="34"/>
      <c r="F160" s="34"/>
      <c r="G160" s="35"/>
      <c r="H160" s="34"/>
      <c r="I160" s="34"/>
      <c r="J160" s="34"/>
      <c r="K160" s="35"/>
      <c r="L160" s="34"/>
      <c r="M160" s="34"/>
      <c r="N160" s="34"/>
      <c r="O160" s="34"/>
    </row>
    <row r="161" spans="1:17" ht="15.75">
      <c r="A161" s="31"/>
      <c r="B161" s="32"/>
      <c r="C161" s="33"/>
      <c r="D161" s="34"/>
      <c r="E161" s="34"/>
      <c r="F161" s="34"/>
      <c r="G161" s="35"/>
      <c r="H161" s="34"/>
      <c r="I161" s="34"/>
      <c r="J161" s="34"/>
      <c r="K161" s="35"/>
      <c r="L161" s="34"/>
      <c r="M161" s="34"/>
      <c r="N161" s="34"/>
      <c r="O161" s="34"/>
    </row>
    <row r="162" spans="1:17" ht="15.75">
      <c r="A162" s="31"/>
      <c r="B162" s="32"/>
      <c r="C162" s="33"/>
      <c r="D162" s="34"/>
      <c r="E162" s="34"/>
      <c r="F162" s="34"/>
      <c r="G162" s="35"/>
      <c r="H162" s="34"/>
      <c r="I162" s="34"/>
      <c r="J162" s="34"/>
      <c r="K162" s="35"/>
      <c r="L162" s="34"/>
      <c r="M162" s="34"/>
      <c r="N162" s="34"/>
      <c r="O162" s="34"/>
    </row>
    <row r="163" spans="1:17" ht="15.75">
      <c r="A163" s="31"/>
      <c r="B163" s="32"/>
      <c r="C163" s="33"/>
      <c r="D163" s="34"/>
      <c r="E163" s="34"/>
      <c r="F163" s="34"/>
      <c r="G163" s="35"/>
      <c r="H163" s="34"/>
      <c r="I163" s="34"/>
      <c r="J163" s="34"/>
      <c r="K163" s="35"/>
      <c r="L163" s="34"/>
      <c r="M163" s="34"/>
      <c r="N163" s="34"/>
      <c r="O163" s="34"/>
    </row>
    <row r="164" spans="1:17" ht="15.75">
      <c r="A164" s="31"/>
      <c r="B164" s="32"/>
      <c r="C164" s="33"/>
      <c r="D164" s="34"/>
      <c r="E164" s="34"/>
      <c r="F164" s="34"/>
      <c r="G164" s="35"/>
      <c r="H164" s="34"/>
      <c r="I164" s="34"/>
      <c r="J164" s="34"/>
      <c r="K164" s="35"/>
      <c r="L164" s="34"/>
      <c r="M164" s="34"/>
      <c r="N164" s="34"/>
      <c r="O164" s="34"/>
    </row>
    <row r="165" spans="1:17" ht="15.75">
      <c r="A165" s="31"/>
      <c r="B165" s="32"/>
      <c r="C165" s="33"/>
      <c r="D165" s="34"/>
      <c r="E165" s="34"/>
      <c r="F165" s="34"/>
      <c r="G165" s="35"/>
      <c r="H165" s="34"/>
      <c r="I165" s="34"/>
      <c r="J165" s="34"/>
      <c r="K165" s="35"/>
      <c r="L165" s="34"/>
      <c r="M165" s="34"/>
      <c r="N165" s="34"/>
      <c r="O165" s="34"/>
    </row>
    <row r="166" spans="1:17" ht="15.75">
      <c r="A166" s="31"/>
      <c r="B166" s="32"/>
      <c r="C166" s="33"/>
      <c r="D166" s="34"/>
      <c r="E166" s="34"/>
      <c r="F166" s="34"/>
      <c r="G166" s="35"/>
      <c r="H166" s="34"/>
      <c r="I166" s="34"/>
      <c r="J166" s="34"/>
      <c r="K166" s="35"/>
      <c r="L166" s="34"/>
      <c r="M166" s="34"/>
      <c r="N166" s="34"/>
      <c r="O166" s="34"/>
    </row>
    <row r="167" spans="1:17" ht="15.75">
      <c r="A167" s="31"/>
      <c r="B167" s="32"/>
      <c r="C167" s="33"/>
      <c r="D167" s="34"/>
      <c r="E167" s="34"/>
      <c r="F167" s="34"/>
      <c r="G167" s="34"/>
      <c r="H167" s="34"/>
      <c r="I167" s="34"/>
      <c r="J167" s="34"/>
      <c r="K167" s="34"/>
      <c r="L167" s="34"/>
      <c r="M167" s="34"/>
      <c r="N167" s="34"/>
      <c r="O167" s="34"/>
    </row>
    <row r="168" spans="1:17" ht="15.75">
      <c r="A168" s="31"/>
      <c r="B168" s="32"/>
      <c r="C168" s="33"/>
      <c r="D168" s="34"/>
      <c r="E168" s="34"/>
      <c r="F168" s="34"/>
      <c r="G168" s="34"/>
      <c r="H168" s="34"/>
      <c r="I168" s="34"/>
      <c r="J168" s="34"/>
      <c r="K168" s="34"/>
      <c r="L168" s="34"/>
      <c r="M168" s="34"/>
      <c r="N168" s="34"/>
      <c r="O168" s="34"/>
    </row>
    <row r="169" spans="1:17" ht="15.75">
      <c r="A169" s="31"/>
      <c r="B169" s="32"/>
      <c r="C169" s="33"/>
      <c r="D169" s="34"/>
      <c r="E169" s="34"/>
      <c r="F169" s="34"/>
      <c r="G169" s="34"/>
      <c r="H169" s="34"/>
      <c r="I169" s="34"/>
      <c r="J169" s="34"/>
      <c r="K169" s="34"/>
      <c r="L169" s="34"/>
      <c r="M169" s="34"/>
      <c r="N169" s="34"/>
      <c r="O169" s="34"/>
    </row>
    <row r="170" spans="1:17" ht="25.5">
      <c r="A170" s="6" t="s">
        <v>25</v>
      </c>
      <c r="B170" s="14" t="s">
        <v>0</v>
      </c>
      <c r="C170" s="14" t="s">
        <v>27</v>
      </c>
      <c r="D170" s="15" t="s">
        <v>1</v>
      </c>
      <c r="E170" s="15" t="s">
        <v>2</v>
      </c>
      <c r="F170" s="15" t="s">
        <v>3</v>
      </c>
      <c r="G170" s="15" t="s">
        <v>4</v>
      </c>
      <c r="H170" s="15" t="s">
        <v>5</v>
      </c>
      <c r="I170" s="15" t="s">
        <v>6</v>
      </c>
      <c r="J170" s="15" t="s">
        <v>7</v>
      </c>
      <c r="K170" s="15" t="s">
        <v>8</v>
      </c>
      <c r="L170" s="15" t="s">
        <v>9</v>
      </c>
      <c r="M170" s="15" t="s">
        <v>10</v>
      </c>
      <c r="N170" s="15" t="s">
        <v>11</v>
      </c>
      <c r="O170" s="15" t="s">
        <v>12</v>
      </c>
    </row>
    <row r="171" spans="1:17" ht="15.75">
      <c r="A171" s="5"/>
      <c r="B171" s="215" t="s">
        <v>13</v>
      </c>
      <c r="C171" s="215"/>
      <c r="D171" s="215"/>
      <c r="E171" s="215"/>
      <c r="F171" s="215"/>
      <c r="G171" s="215"/>
      <c r="H171" s="215"/>
      <c r="I171" s="215"/>
      <c r="J171" s="215"/>
      <c r="K171" s="215"/>
      <c r="L171" s="215"/>
      <c r="M171" s="215"/>
      <c r="N171" s="215"/>
      <c r="O171" s="215"/>
    </row>
    <row r="172" spans="1:17" ht="15.75">
      <c r="A172" s="97"/>
      <c r="B172" s="215" t="s">
        <v>14</v>
      </c>
      <c r="C172" s="215"/>
      <c r="D172" s="215"/>
      <c r="E172" s="215"/>
      <c r="F172" s="215"/>
      <c r="G172" s="215"/>
      <c r="H172" s="215"/>
      <c r="I172" s="215"/>
      <c r="J172" s="215"/>
      <c r="K172" s="215"/>
      <c r="L172" s="215"/>
      <c r="M172" s="215"/>
      <c r="N172" s="215"/>
      <c r="O172" s="215"/>
    </row>
    <row r="173" spans="1:17" ht="39">
      <c r="A173" s="81" t="s">
        <v>36</v>
      </c>
      <c r="B173" s="82" t="s">
        <v>34</v>
      </c>
      <c r="C173" s="25">
        <v>100</v>
      </c>
      <c r="D173" s="25">
        <v>0.4</v>
      </c>
      <c r="E173" s="25">
        <v>0.4</v>
      </c>
      <c r="F173" s="25">
        <v>9.8000000000000007</v>
      </c>
      <c r="G173" s="25">
        <v>47</v>
      </c>
      <c r="H173" s="25">
        <v>0.03</v>
      </c>
      <c r="I173" s="25">
        <v>10</v>
      </c>
      <c r="J173" s="25"/>
      <c r="K173" s="25">
        <v>0.2</v>
      </c>
      <c r="L173" s="25">
        <v>16</v>
      </c>
      <c r="M173" s="25">
        <v>11</v>
      </c>
      <c r="N173" s="25">
        <v>9</v>
      </c>
      <c r="O173" s="25">
        <v>2.2000000000000002</v>
      </c>
    </row>
    <row r="174" spans="1:17" ht="36">
      <c r="A174" s="51" t="s">
        <v>155</v>
      </c>
      <c r="B174" s="7" t="s">
        <v>154</v>
      </c>
      <c r="C174" s="2" t="s">
        <v>76</v>
      </c>
      <c r="D174" s="10">
        <v>9.1052</v>
      </c>
      <c r="E174" s="10">
        <v>10.1</v>
      </c>
      <c r="F174" s="10">
        <v>12.917400000000001</v>
      </c>
      <c r="G174" s="41">
        <v>146.52000000000001</v>
      </c>
      <c r="H174" s="10">
        <v>5.2200000000000003E-2</v>
      </c>
      <c r="I174" s="10">
        <v>0.53560000000000008</v>
      </c>
      <c r="J174" s="10">
        <v>10.920000000000002</v>
      </c>
      <c r="K174" s="10">
        <v>4.0789999999999997</v>
      </c>
      <c r="L174" s="10">
        <v>32.804000000000002</v>
      </c>
      <c r="M174" s="10">
        <v>120.77000000000001</v>
      </c>
      <c r="N174" s="10">
        <v>19.248000000000001</v>
      </c>
      <c r="O174" s="10">
        <v>1.0656000000000001</v>
      </c>
    </row>
    <row r="175" spans="1:17" ht="36">
      <c r="A175" s="51" t="s">
        <v>41</v>
      </c>
      <c r="B175" s="7" t="s">
        <v>39</v>
      </c>
      <c r="C175" s="2" t="s">
        <v>102</v>
      </c>
      <c r="D175" s="10">
        <v>4.59</v>
      </c>
      <c r="E175" s="10">
        <v>5.47</v>
      </c>
      <c r="F175" s="10">
        <v>27.76</v>
      </c>
      <c r="G175" s="41">
        <v>193.8</v>
      </c>
      <c r="H175" s="10">
        <v>0.21</v>
      </c>
      <c r="I175" s="10">
        <v>0</v>
      </c>
      <c r="J175" s="10">
        <v>20</v>
      </c>
      <c r="K175" s="10">
        <v>0.45</v>
      </c>
      <c r="L175" s="10">
        <v>25.19</v>
      </c>
      <c r="M175" s="10">
        <v>208.85</v>
      </c>
      <c r="N175" s="10">
        <v>140.52000000000001</v>
      </c>
      <c r="O175" s="10">
        <v>4.7200000000000006</v>
      </c>
    </row>
    <row r="176" spans="1:17" ht="36">
      <c r="A176" s="51" t="s">
        <v>40</v>
      </c>
      <c r="B176" s="16" t="s">
        <v>127</v>
      </c>
      <c r="C176" s="18" t="s">
        <v>206</v>
      </c>
      <c r="D176" s="39">
        <v>0.09</v>
      </c>
      <c r="E176" s="39">
        <v>0.02</v>
      </c>
      <c r="F176" s="39">
        <v>10.72</v>
      </c>
      <c r="G176" s="39">
        <v>43.34</v>
      </c>
      <c r="H176" s="39"/>
      <c r="I176" s="39">
        <v>0.03</v>
      </c>
      <c r="J176" s="39"/>
      <c r="K176" s="39"/>
      <c r="L176" s="39">
        <v>11.25</v>
      </c>
      <c r="M176" s="39">
        <v>2.95</v>
      </c>
      <c r="N176" s="39">
        <v>1.7</v>
      </c>
      <c r="O176" s="39">
        <v>0.28999999999999998</v>
      </c>
      <c r="P176">
        <v>0</v>
      </c>
      <c r="Q176" s="71">
        <v>0</v>
      </c>
    </row>
    <row r="177" spans="1:17" ht="36">
      <c r="A177" s="51" t="s">
        <v>37</v>
      </c>
      <c r="B177" s="16" t="s">
        <v>32</v>
      </c>
      <c r="C177" s="1">
        <v>20</v>
      </c>
      <c r="D177" s="10">
        <v>1.32</v>
      </c>
      <c r="E177" s="10">
        <v>0.24</v>
      </c>
      <c r="F177" s="10">
        <v>7.9200000000000008</v>
      </c>
      <c r="G177" s="12">
        <v>39.6</v>
      </c>
      <c r="H177" s="10">
        <v>3.4000000000000002E-2</v>
      </c>
      <c r="I177" s="11">
        <v>0</v>
      </c>
      <c r="J177" s="11">
        <v>0</v>
      </c>
      <c r="K177" s="10">
        <v>0.27999999999999997</v>
      </c>
      <c r="L177" s="10">
        <v>5.8000000000000007</v>
      </c>
      <c r="M177" s="10">
        <v>30</v>
      </c>
      <c r="N177" s="10">
        <v>9.4</v>
      </c>
      <c r="O177" s="10">
        <v>0.78</v>
      </c>
    </row>
    <row r="178" spans="1:17" ht="15.75">
      <c r="A178" s="6"/>
      <c r="B178" s="8" t="s">
        <v>15</v>
      </c>
      <c r="C178" s="9">
        <v>571.5</v>
      </c>
      <c r="D178" s="13">
        <f t="shared" ref="D178:Q178" si="6">SUM(D173:D177)</f>
        <v>15.5052</v>
      </c>
      <c r="E178" s="13">
        <f t="shared" si="6"/>
        <v>16.229999999999997</v>
      </c>
      <c r="F178" s="13">
        <f t="shared" si="6"/>
        <v>69.117400000000004</v>
      </c>
      <c r="G178" s="13">
        <f t="shared" si="6"/>
        <v>470.2600000000001</v>
      </c>
      <c r="H178" s="13">
        <f t="shared" si="6"/>
        <v>0.32620000000000005</v>
      </c>
      <c r="I178" s="13">
        <f t="shared" si="6"/>
        <v>10.5656</v>
      </c>
      <c r="J178" s="13">
        <f t="shared" si="6"/>
        <v>30.92</v>
      </c>
      <c r="K178" s="13">
        <f t="shared" si="6"/>
        <v>5.0090000000000003</v>
      </c>
      <c r="L178" s="13">
        <f t="shared" si="6"/>
        <v>91.043999999999997</v>
      </c>
      <c r="M178" s="13">
        <f t="shared" si="6"/>
        <v>373.57</v>
      </c>
      <c r="N178" s="13">
        <f t="shared" si="6"/>
        <v>179.86799999999999</v>
      </c>
      <c r="O178" s="13">
        <f t="shared" si="6"/>
        <v>9.0556000000000001</v>
      </c>
      <c r="P178" s="13">
        <f t="shared" si="6"/>
        <v>0</v>
      </c>
      <c r="Q178" s="13">
        <f t="shared" si="6"/>
        <v>0</v>
      </c>
    </row>
    <row r="179" spans="1:17" ht="15.75" customHeight="1">
      <c r="A179" s="212"/>
      <c r="B179" s="213"/>
      <c r="C179" s="213"/>
      <c r="D179" s="213"/>
      <c r="E179" s="213"/>
      <c r="F179" s="213"/>
      <c r="G179" s="213"/>
      <c r="H179" s="213"/>
      <c r="I179" s="213"/>
      <c r="J179" s="213"/>
      <c r="K179" s="213"/>
      <c r="L179" s="213"/>
      <c r="M179" s="213"/>
      <c r="N179" s="213"/>
      <c r="O179" s="214"/>
    </row>
    <row r="180" spans="1:17" ht="15.75">
      <c r="A180" s="97"/>
      <c r="B180" s="215" t="s">
        <v>16</v>
      </c>
      <c r="C180" s="215"/>
      <c r="D180" s="215"/>
      <c r="E180" s="215"/>
      <c r="F180" s="215"/>
      <c r="G180" s="215"/>
      <c r="H180" s="215"/>
      <c r="I180" s="215"/>
      <c r="J180" s="215"/>
      <c r="K180" s="215"/>
      <c r="L180" s="215"/>
      <c r="M180" s="215"/>
      <c r="N180" s="215"/>
      <c r="O180" s="215"/>
      <c r="Q180" s="72"/>
    </row>
    <row r="181" spans="1:17">
      <c r="A181" s="51" t="s">
        <v>73</v>
      </c>
      <c r="B181" s="16" t="s">
        <v>200</v>
      </c>
      <c r="C181" s="17">
        <v>60</v>
      </c>
      <c r="D181" s="39">
        <v>7.26</v>
      </c>
      <c r="E181" s="39">
        <v>4.3499999999999996</v>
      </c>
      <c r="F181" s="39">
        <v>22.14</v>
      </c>
      <c r="G181" s="39">
        <v>157.25</v>
      </c>
      <c r="H181" s="39">
        <v>5.45E-2</v>
      </c>
      <c r="I181" s="39">
        <v>0.105</v>
      </c>
      <c r="J181" s="147">
        <v>31.5</v>
      </c>
      <c r="K181" s="39">
        <v>0.55500000000000005</v>
      </c>
      <c r="L181" s="39">
        <v>159</v>
      </c>
      <c r="M181" s="39">
        <v>119.25</v>
      </c>
      <c r="N181" s="39">
        <v>14.55</v>
      </c>
      <c r="O181" s="39">
        <v>0.60000000000000009</v>
      </c>
      <c r="Q181" s="72"/>
    </row>
    <row r="182" spans="1:17" ht="36">
      <c r="A182" s="51" t="s">
        <v>121</v>
      </c>
      <c r="B182" s="7" t="s">
        <v>117</v>
      </c>
      <c r="C182" s="3" t="s">
        <v>23</v>
      </c>
      <c r="D182" s="41">
        <v>9.1</v>
      </c>
      <c r="E182" s="41">
        <v>12.08</v>
      </c>
      <c r="F182" s="41">
        <v>22.34</v>
      </c>
      <c r="G182" s="41">
        <v>211.35</v>
      </c>
      <c r="H182" s="41">
        <v>0.114</v>
      </c>
      <c r="I182" s="41">
        <v>18.78</v>
      </c>
      <c r="J182" s="41">
        <v>39</v>
      </c>
      <c r="K182" s="41">
        <v>0</v>
      </c>
      <c r="L182" s="41">
        <v>68.94</v>
      </c>
      <c r="M182" s="41">
        <v>172.79</v>
      </c>
      <c r="N182" s="41">
        <v>38.24</v>
      </c>
      <c r="O182" s="41">
        <v>2.68</v>
      </c>
      <c r="Q182" s="72"/>
    </row>
    <row r="183" spans="1:17">
      <c r="A183" s="51" t="s">
        <v>73</v>
      </c>
      <c r="B183" s="7" t="s">
        <v>149</v>
      </c>
      <c r="C183" s="2" t="s">
        <v>68</v>
      </c>
      <c r="D183" s="41">
        <v>0.24000000000000002</v>
      </c>
      <c r="E183" s="41">
        <v>9.0000000000000011E-2</v>
      </c>
      <c r="F183" s="41">
        <v>12.42</v>
      </c>
      <c r="G183" s="41">
        <v>54.2</v>
      </c>
      <c r="H183" s="41">
        <v>4.0000000000000001E-3</v>
      </c>
      <c r="I183" s="41">
        <v>50.03</v>
      </c>
      <c r="J183" s="41">
        <v>0</v>
      </c>
      <c r="K183" s="41">
        <v>0.19</v>
      </c>
      <c r="L183" s="41">
        <v>13.95</v>
      </c>
      <c r="M183" s="41">
        <v>3.65</v>
      </c>
      <c r="N183" s="41">
        <v>2.25</v>
      </c>
      <c r="O183" s="41">
        <v>0.41000000000000003</v>
      </c>
      <c r="Q183" s="72"/>
    </row>
    <row r="184" spans="1:17">
      <c r="A184" s="51" t="s">
        <v>151</v>
      </c>
      <c r="B184" s="7" t="s">
        <v>150</v>
      </c>
      <c r="C184" s="2">
        <v>24</v>
      </c>
      <c r="D184" s="41">
        <v>1.2</v>
      </c>
      <c r="E184" s="41">
        <v>1.92</v>
      </c>
      <c r="F184" s="41">
        <v>17.52</v>
      </c>
      <c r="G184" s="41">
        <v>93.6</v>
      </c>
      <c r="H184" s="41"/>
      <c r="I184" s="41"/>
      <c r="J184" s="41"/>
      <c r="K184" s="41"/>
      <c r="L184" s="41"/>
      <c r="M184" s="41"/>
      <c r="N184" s="41"/>
      <c r="O184" s="41"/>
      <c r="Q184" s="72"/>
    </row>
    <row r="185" spans="1:17" ht="36">
      <c r="A185" s="51" t="s">
        <v>37</v>
      </c>
      <c r="B185" s="160" t="s">
        <v>32</v>
      </c>
      <c r="C185" s="1">
        <v>30</v>
      </c>
      <c r="D185" s="41">
        <v>1.98</v>
      </c>
      <c r="E185" s="41">
        <v>0.36</v>
      </c>
      <c r="F185" s="41">
        <v>11.88</v>
      </c>
      <c r="G185" s="41">
        <v>59.400000000000006</v>
      </c>
      <c r="H185" s="41">
        <v>3.4000000000000002E-2</v>
      </c>
      <c r="I185" s="41">
        <v>0</v>
      </c>
      <c r="J185" s="41">
        <v>0</v>
      </c>
      <c r="K185" s="41">
        <v>0.27999999999999997</v>
      </c>
      <c r="L185" s="41">
        <v>5.8000000000000007</v>
      </c>
      <c r="M185" s="41">
        <v>30</v>
      </c>
      <c r="N185" s="41">
        <v>9.4</v>
      </c>
      <c r="O185" s="41">
        <v>0.78</v>
      </c>
      <c r="P185">
        <v>0</v>
      </c>
      <c r="Q185" s="72">
        <v>0</v>
      </c>
    </row>
    <row r="186" spans="1:17" ht="15.75">
      <c r="A186" s="6"/>
      <c r="B186" s="8" t="s">
        <v>15</v>
      </c>
      <c r="C186" s="9">
        <v>514</v>
      </c>
      <c r="D186" s="13">
        <f>D181+D182+D183+D184+D185</f>
        <v>19.779999999999998</v>
      </c>
      <c r="E186" s="13">
        <f t="shared" ref="E186:O186" si="7">E181+E182+E183+E184+E185</f>
        <v>18.799999999999997</v>
      </c>
      <c r="F186" s="13">
        <f t="shared" si="7"/>
        <v>86.3</v>
      </c>
      <c r="G186" s="13">
        <f t="shared" si="7"/>
        <v>575.79999999999995</v>
      </c>
      <c r="H186" s="13">
        <f t="shared" si="7"/>
        <v>0.20650000000000002</v>
      </c>
      <c r="I186" s="13">
        <f t="shared" si="7"/>
        <v>68.915000000000006</v>
      </c>
      <c r="J186" s="13">
        <f t="shared" si="7"/>
        <v>70.5</v>
      </c>
      <c r="K186" s="13">
        <f t="shared" si="7"/>
        <v>1.0250000000000001</v>
      </c>
      <c r="L186" s="13">
        <f t="shared" si="7"/>
        <v>247.69</v>
      </c>
      <c r="M186" s="13">
        <f t="shared" si="7"/>
        <v>325.68999999999994</v>
      </c>
      <c r="N186" s="13">
        <f t="shared" si="7"/>
        <v>64.440000000000012</v>
      </c>
      <c r="O186" s="13">
        <f t="shared" si="7"/>
        <v>4.4700000000000006</v>
      </c>
      <c r="P186" s="134">
        <v>0.25</v>
      </c>
      <c r="Q186" s="72">
        <v>0.25</v>
      </c>
    </row>
    <row r="187" spans="1:17" ht="15.75">
      <c r="A187" s="86"/>
      <c r="B187" s="87"/>
      <c r="C187" s="88"/>
      <c r="D187" s="89"/>
      <c r="E187" s="89"/>
      <c r="F187" s="89"/>
      <c r="G187" s="89"/>
      <c r="H187" s="89"/>
      <c r="I187" s="89"/>
      <c r="J187" s="89"/>
      <c r="K187" s="89"/>
      <c r="L187" s="89"/>
      <c r="M187" s="89"/>
      <c r="N187" s="89"/>
      <c r="O187" s="90"/>
      <c r="Q187" s="72"/>
    </row>
    <row r="188" spans="1:17" ht="15.75">
      <c r="A188" s="97"/>
      <c r="B188" s="215" t="s">
        <v>17</v>
      </c>
      <c r="C188" s="215"/>
      <c r="D188" s="215"/>
      <c r="E188" s="215"/>
      <c r="F188" s="215"/>
      <c r="G188" s="215"/>
      <c r="H188" s="215"/>
      <c r="I188" s="215"/>
      <c r="J188" s="215"/>
      <c r="K188" s="215"/>
      <c r="L188" s="215"/>
      <c r="M188" s="215"/>
      <c r="N188" s="215"/>
      <c r="O188" s="215"/>
      <c r="Q188" s="72"/>
    </row>
    <row r="189" spans="1:17" ht="38.25">
      <c r="A189" s="52" t="s">
        <v>71</v>
      </c>
      <c r="B189" s="91" t="s">
        <v>70</v>
      </c>
      <c r="C189" s="94">
        <v>60</v>
      </c>
      <c r="D189" s="92">
        <v>0.8448</v>
      </c>
      <c r="E189" s="93">
        <v>3.6071999999999997</v>
      </c>
      <c r="F189" s="93">
        <v>4.9559999999999995</v>
      </c>
      <c r="G189" s="92">
        <v>55.68</v>
      </c>
      <c r="H189" s="92">
        <v>1.0200000000000001E-2</v>
      </c>
      <c r="I189" s="92">
        <v>3.9899999999999998</v>
      </c>
      <c r="J189" s="92">
        <v>0</v>
      </c>
      <c r="K189" s="92">
        <v>1.6199999999999999</v>
      </c>
      <c r="L189" s="92">
        <v>21.278399999999998</v>
      </c>
      <c r="M189" s="92">
        <v>24.379199999999997</v>
      </c>
      <c r="N189" s="92">
        <v>12.416999999999998</v>
      </c>
      <c r="O189" s="92">
        <v>0.7944</v>
      </c>
      <c r="Q189" s="72"/>
    </row>
    <row r="190" spans="1:17" ht="36">
      <c r="A190" s="51" t="s">
        <v>63</v>
      </c>
      <c r="B190" s="7" t="s">
        <v>62</v>
      </c>
      <c r="C190" s="1">
        <v>90</v>
      </c>
      <c r="D190" s="41">
        <v>11.85</v>
      </c>
      <c r="E190" s="43">
        <v>8.06</v>
      </c>
      <c r="F190" s="43">
        <v>18.526</v>
      </c>
      <c r="G190" s="41">
        <v>198</v>
      </c>
      <c r="H190" s="41">
        <v>0.18000000000000002</v>
      </c>
      <c r="I190" s="41">
        <v>0.81</v>
      </c>
      <c r="J190" s="41">
        <v>12.419999999999998</v>
      </c>
      <c r="K190" s="41">
        <v>61.470000000000013</v>
      </c>
      <c r="L190" s="41">
        <v>51.642000000000003</v>
      </c>
      <c r="M190" s="41">
        <v>69.3</v>
      </c>
      <c r="N190" s="41">
        <v>19.98</v>
      </c>
      <c r="O190" s="41">
        <v>3.24</v>
      </c>
      <c r="Q190" s="72"/>
    </row>
    <row r="191" spans="1:17" ht="36">
      <c r="A191" s="51" t="s">
        <v>43</v>
      </c>
      <c r="B191" s="7" t="s">
        <v>42</v>
      </c>
      <c r="C191" s="1" t="s">
        <v>18</v>
      </c>
      <c r="D191" s="41">
        <v>3.13</v>
      </c>
      <c r="E191" s="41">
        <v>8.4314999999999998</v>
      </c>
      <c r="F191" s="41">
        <v>20.508999999999997</v>
      </c>
      <c r="G191" s="41">
        <v>170.25</v>
      </c>
      <c r="H191" s="41">
        <v>0.13950000000000001</v>
      </c>
      <c r="I191" s="41">
        <v>18.160499999999999</v>
      </c>
      <c r="J191" s="41">
        <v>20</v>
      </c>
      <c r="K191" s="41">
        <v>0.23149999999999998</v>
      </c>
      <c r="L191" s="41">
        <v>38.175000000000004</v>
      </c>
      <c r="M191" s="41">
        <v>88.094999999999985</v>
      </c>
      <c r="N191" s="41">
        <v>27.75</v>
      </c>
      <c r="O191" s="41">
        <v>1.0195000000000001</v>
      </c>
      <c r="Q191" s="72"/>
    </row>
    <row r="192" spans="1:17" ht="36.75">
      <c r="A192" s="4" t="s">
        <v>40</v>
      </c>
      <c r="B192" s="16" t="s">
        <v>29</v>
      </c>
      <c r="C192" s="18" t="s">
        <v>67</v>
      </c>
      <c r="D192" s="39">
        <v>7.0000000000000007E-2</v>
      </c>
      <c r="E192" s="39">
        <v>0.02</v>
      </c>
      <c r="F192" s="39">
        <v>10</v>
      </c>
      <c r="G192" s="39">
        <v>40</v>
      </c>
      <c r="H192" s="39"/>
      <c r="I192" s="39">
        <v>0.03</v>
      </c>
      <c r="J192" s="39"/>
      <c r="K192" s="39"/>
      <c r="L192" s="39">
        <v>10.95</v>
      </c>
      <c r="M192" s="39">
        <v>2.8</v>
      </c>
      <c r="N192" s="39">
        <v>1.4</v>
      </c>
      <c r="O192" s="39">
        <v>0.26</v>
      </c>
      <c r="Q192" s="72"/>
    </row>
    <row r="193" spans="1:17" ht="36">
      <c r="A193" s="51" t="s">
        <v>38</v>
      </c>
      <c r="B193" s="16" t="s">
        <v>31</v>
      </c>
      <c r="C193" s="1">
        <v>35</v>
      </c>
      <c r="D193" s="10">
        <v>2.6599999999999997</v>
      </c>
      <c r="E193" s="10">
        <v>0.27999999999999997</v>
      </c>
      <c r="F193" s="10">
        <v>17.219999999999995</v>
      </c>
      <c r="G193" s="12">
        <v>82.25</v>
      </c>
      <c r="H193" s="10">
        <v>3.85E-2</v>
      </c>
      <c r="I193" s="11">
        <v>0</v>
      </c>
      <c r="J193" s="11">
        <v>0</v>
      </c>
      <c r="K193" s="10">
        <v>0.38500000000000001</v>
      </c>
      <c r="L193" s="10">
        <v>7</v>
      </c>
      <c r="M193" s="10">
        <v>22.75</v>
      </c>
      <c r="N193" s="10">
        <v>4.8999999999999995</v>
      </c>
      <c r="O193" s="10">
        <v>0.38500000000000001</v>
      </c>
      <c r="Q193" s="72"/>
    </row>
    <row r="194" spans="1:17" ht="36">
      <c r="A194" s="51" t="s">
        <v>37</v>
      </c>
      <c r="B194" s="16" t="s">
        <v>32</v>
      </c>
      <c r="C194" s="1">
        <v>25</v>
      </c>
      <c r="D194" s="10">
        <v>1.6500000000000001</v>
      </c>
      <c r="E194" s="10">
        <v>0.3</v>
      </c>
      <c r="F194" s="10">
        <v>9.9</v>
      </c>
      <c r="G194" s="12">
        <v>49.5</v>
      </c>
      <c r="H194" s="10">
        <v>4.2500000000000003E-2</v>
      </c>
      <c r="I194" s="11">
        <v>0</v>
      </c>
      <c r="J194" s="11">
        <v>0</v>
      </c>
      <c r="K194" s="10">
        <v>0.35</v>
      </c>
      <c r="L194" s="10">
        <v>7.2500000000000009</v>
      </c>
      <c r="M194" s="10">
        <v>37.5</v>
      </c>
      <c r="N194" s="10">
        <v>11.75</v>
      </c>
      <c r="O194" s="10">
        <v>0.97500000000000009</v>
      </c>
      <c r="Q194" s="72"/>
    </row>
    <row r="195" spans="1:17" ht="15.75">
      <c r="A195" s="6"/>
      <c r="B195" s="8" t="s">
        <v>15</v>
      </c>
      <c r="C195" s="9">
        <v>565</v>
      </c>
      <c r="D195" s="13">
        <f>SUM(D189:D194)</f>
        <v>20.204799999999999</v>
      </c>
      <c r="E195" s="13">
        <f t="shared" ref="E195:O195" si="8">SUM(E189:E194)</f>
        <v>20.698700000000002</v>
      </c>
      <c r="F195" s="13">
        <f t="shared" si="8"/>
        <v>81.111000000000004</v>
      </c>
      <c r="G195" s="13">
        <f t="shared" si="8"/>
        <v>595.68000000000006</v>
      </c>
      <c r="H195" s="13">
        <f t="shared" si="8"/>
        <v>0.41070000000000001</v>
      </c>
      <c r="I195" s="13">
        <f t="shared" si="8"/>
        <v>22.990500000000001</v>
      </c>
      <c r="J195" s="13">
        <f t="shared" si="8"/>
        <v>32.42</v>
      </c>
      <c r="K195" s="13">
        <f t="shared" si="8"/>
        <v>64.0565</v>
      </c>
      <c r="L195" s="13">
        <f t="shared" si="8"/>
        <v>136.29540000000003</v>
      </c>
      <c r="M195" s="13">
        <f t="shared" si="8"/>
        <v>244.82419999999999</v>
      </c>
      <c r="N195" s="13">
        <f t="shared" si="8"/>
        <v>78.197000000000003</v>
      </c>
      <c r="O195" s="13">
        <f t="shared" si="8"/>
        <v>6.6738999999999997</v>
      </c>
      <c r="P195" s="134">
        <v>0.25</v>
      </c>
      <c r="Q195" s="72">
        <v>0.25</v>
      </c>
    </row>
    <row r="196" spans="1:17" ht="15.75">
      <c r="A196" s="86"/>
      <c r="B196" s="87"/>
      <c r="C196" s="88"/>
      <c r="D196" s="89"/>
      <c r="E196" s="89"/>
      <c r="F196" s="89"/>
      <c r="G196" s="89"/>
      <c r="H196" s="89"/>
      <c r="I196" s="89"/>
      <c r="J196" s="89"/>
      <c r="K196" s="89"/>
      <c r="L196" s="89"/>
      <c r="M196" s="89"/>
      <c r="N196" s="89"/>
      <c r="O196" s="90"/>
      <c r="Q196" s="72"/>
    </row>
    <row r="197" spans="1:17" ht="15.75">
      <c r="A197" s="97"/>
      <c r="B197" s="215" t="s">
        <v>19</v>
      </c>
      <c r="C197" s="215"/>
      <c r="D197" s="215"/>
      <c r="E197" s="215"/>
      <c r="F197" s="215"/>
      <c r="G197" s="215"/>
      <c r="H197" s="215"/>
      <c r="I197" s="215"/>
      <c r="J197" s="215"/>
      <c r="K197" s="215"/>
      <c r="L197" s="215"/>
      <c r="M197" s="215"/>
      <c r="N197" s="215"/>
      <c r="O197" s="215"/>
    </row>
    <row r="198" spans="1:17" ht="36">
      <c r="A198" s="51" t="s">
        <v>146</v>
      </c>
      <c r="B198" s="91" t="s">
        <v>145</v>
      </c>
      <c r="C198" s="94">
        <v>100</v>
      </c>
      <c r="D198" s="155">
        <v>0.8</v>
      </c>
      <c r="E198" s="156">
        <v>0.2</v>
      </c>
      <c r="F198" s="157">
        <v>7.5</v>
      </c>
      <c r="G198" s="157">
        <v>38</v>
      </c>
      <c r="H198" s="158">
        <v>0.06</v>
      </c>
      <c r="I198" s="145">
        <v>38</v>
      </c>
      <c r="J198" s="146"/>
      <c r="K198" s="145">
        <v>0.2</v>
      </c>
      <c r="L198" s="158">
        <v>35</v>
      </c>
      <c r="M198" s="158">
        <v>17</v>
      </c>
      <c r="N198" s="158">
        <v>11</v>
      </c>
      <c r="O198" s="158">
        <v>0.1</v>
      </c>
    </row>
    <row r="199" spans="1:17" ht="36">
      <c r="A199" s="51" t="s">
        <v>107</v>
      </c>
      <c r="B199" s="7" t="s">
        <v>108</v>
      </c>
      <c r="C199" s="2" t="s">
        <v>99</v>
      </c>
      <c r="D199" s="10">
        <v>7.2838000000000003</v>
      </c>
      <c r="E199" s="10">
        <v>11.7904</v>
      </c>
      <c r="F199" s="10">
        <v>8.7376000000000005</v>
      </c>
      <c r="G199" s="41">
        <v>133.99</v>
      </c>
      <c r="H199" s="10">
        <v>4.7500000000000001E-2</v>
      </c>
      <c r="I199" s="10">
        <v>0.2762</v>
      </c>
      <c r="J199" s="10">
        <v>29.62</v>
      </c>
      <c r="K199" s="10">
        <v>0.42049999999999998</v>
      </c>
      <c r="L199" s="10">
        <v>20.725999999999999</v>
      </c>
      <c r="M199" s="10">
        <v>80.201999999999998</v>
      </c>
      <c r="N199" s="10">
        <v>15.521000000000001</v>
      </c>
      <c r="O199" s="10">
        <v>0.6402000000000001</v>
      </c>
    </row>
    <row r="200" spans="1:17" ht="36.75">
      <c r="A200" s="4" t="s">
        <v>44</v>
      </c>
      <c r="B200" s="7" t="s">
        <v>66</v>
      </c>
      <c r="C200" s="3" t="s">
        <v>102</v>
      </c>
      <c r="D200" s="41">
        <v>5.0999999999999996</v>
      </c>
      <c r="E200" s="41">
        <v>2.847</v>
      </c>
      <c r="F200" s="41">
        <v>31.962</v>
      </c>
      <c r="G200" s="41">
        <v>176.1</v>
      </c>
      <c r="H200" s="41">
        <v>5.6999999999999995E-2</v>
      </c>
      <c r="I200" s="41">
        <v>0</v>
      </c>
      <c r="J200" s="41">
        <v>12</v>
      </c>
      <c r="K200" s="41">
        <v>0.8025000000000001</v>
      </c>
      <c r="L200" s="41">
        <v>11.9115</v>
      </c>
      <c r="M200" s="41">
        <v>38.067749999999997</v>
      </c>
      <c r="N200" s="41">
        <v>8.6189999999999998</v>
      </c>
      <c r="O200" s="41">
        <v>0.85799999999999998</v>
      </c>
    </row>
    <row r="201" spans="1:17">
      <c r="A201" s="96" t="s">
        <v>73</v>
      </c>
      <c r="B201" s="16" t="s">
        <v>139</v>
      </c>
      <c r="C201" s="18">
        <v>200</v>
      </c>
      <c r="D201" s="39">
        <v>0.34</v>
      </c>
      <c r="E201" s="39">
        <v>0.17</v>
      </c>
      <c r="F201" s="39">
        <v>11.48</v>
      </c>
      <c r="G201" s="39">
        <v>63.6</v>
      </c>
      <c r="H201" s="39">
        <v>2.4E-2</v>
      </c>
      <c r="I201" s="39">
        <v>3.1720000000000002</v>
      </c>
      <c r="J201" s="39">
        <v>0</v>
      </c>
      <c r="K201" s="39">
        <v>0.13</v>
      </c>
      <c r="L201" s="39">
        <v>16.668000000000003</v>
      </c>
      <c r="M201" s="39">
        <v>7.0500000000000007</v>
      </c>
      <c r="N201" s="39">
        <v>7.782</v>
      </c>
      <c r="O201" s="39">
        <v>0.88000000000000012</v>
      </c>
    </row>
    <row r="202" spans="1:17" ht="36">
      <c r="A202" s="51" t="s">
        <v>38</v>
      </c>
      <c r="B202" s="16" t="s">
        <v>31</v>
      </c>
      <c r="C202" s="1">
        <v>20</v>
      </c>
      <c r="D202" s="10">
        <v>1.5199999999999998</v>
      </c>
      <c r="E202" s="10">
        <v>0.15999999999999998</v>
      </c>
      <c r="F202" s="10">
        <v>9.8399999999999981</v>
      </c>
      <c r="G202" s="12">
        <v>47</v>
      </c>
      <c r="H202" s="10">
        <v>2.2000000000000002E-2</v>
      </c>
      <c r="I202" s="11">
        <v>0</v>
      </c>
      <c r="J202" s="11">
        <v>0</v>
      </c>
      <c r="K202" s="10">
        <v>0.22</v>
      </c>
      <c r="L202" s="10">
        <v>4</v>
      </c>
      <c r="M202" s="10">
        <v>13</v>
      </c>
      <c r="N202" s="10">
        <v>2.7999999999999994</v>
      </c>
      <c r="O202" s="10">
        <v>0.22</v>
      </c>
    </row>
    <row r="203" spans="1:17" ht="15.75">
      <c r="A203" s="6"/>
      <c r="B203" s="8" t="s">
        <v>15</v>
      </c>
      <c r="C203" s="9">
        <v>573</v>
      </c>
      <c r="D203" s="13">
        <f>SUM(D198:D202)</f>
        <v>15.043799999999999</v>
      </c>
      <c r="E203" s="13">
        <f t="shared" ref="E203:Q203" si="9">SUM(E198:E202)</f>
        <v>15.167399999999999</v>
      </c>
      <c r="F203" s="13">
        <f t="shared" si="9"/>
        <v>69.519600000000011</v>
      </c>
      <c r="G203" s="13">
        <f t="shared" si="9"/>
        <v>458.69000000000005</v>
      </c>
      <c r="H203" s="13">
        <f t="shared" si="9"/>
        <v>0.21049999999999996</v>
      </c>
      <c r="I203" s="13">
        <f t="shared" si="9"/>
        <v>41.4482</v>
      </c>
      <c r="J203" s="13">
        <f t="shared" si="9"/>
        <v>41.620000000000005</v>
      </c>
      <c r="K203" s="13">
        <f t="shared" si="9"/>
        <v>1.7729999999999999</v>
      </c>
      <c r="L203" s="13">
        <f t="shared" si="9"/>
        <v>88.305500000000009</v>
      </c>
      <c r="M203" s="13">
        <f t="shared" si="9"/>
        <v>155.31975</v>
      </c>
      <c r="N203" s="13">
        <f t="shared" si="9"/>
        <v>45.721999999999994</v>
      </c>
      <c r="O203" s="13">
        <f t="shared" si="9"/>
        <v>2.6982000000000004</v>
      </c>
      <c r="P203" s="13">
        <f t="shared" si="9"/>
        <v>0</v>
      </c>
      <c r="Q203" s="13">
        <f t="shared" si="9"/>
        <v>0</v>
      </c>
    </row>
    <row r="204" spans="1:17" ht="15.75">
      <c r="A204" s="75"/>
      <c r="B204" s="76"/>
      <c r="C204" s="77"/>
      <c r="D204" s="78"/>
      <c r="E204" s="78"/>
      <c r="F204" s="78"/>
      <c r="G204" s="78"/>
      <c r="H204" s="78"/>
      <c r="I204" s="78"/>
      <c r="J204" s="78"/>
      <c r="K204" s="78"/>
      <c r="L204" s="78"/>
      <c r="M204" s="78"/>
      <c r="N204" s="78"/>
      <c r="O204" s="79"/>
      <c r="Q204" s="72"/>
    </row>
    <row r="205" spans="1:17" ht="15.75">
      <c r="A205" s="97"/>
      <c r="B205" s="215" t="s">
        <v>20</v>
      </c>
      <c r="C205" s="215"/>
      <c r="D205" s="215"/>
      <c r="E205" s="215"/>
      <c r="F205" s="215"/>
      <c r="G205" s="215"/>
      <c r="H205" s="215"/>
      <c r="I205" s="215"/>
      <c r="J205" s="215"/>
      <c r="K205" s="215"/>
      <c r="L205" s="215"/>
      <c r="M205" s="215"/>
      <c r="N205" s="215"/>
      <c r="O205" s="215"/>
    </row>
    <row r="206" spans="1:17" ht="43.5" customHeight="1">
      <c r="A206" s="52" t="s">
        <v>215</v>
      </c>
      <c r="B206" s="7" t="s">
        <v>214</v>
      </c>
      <c r="C206" s="2">
        <v>60</v>
      </c>
      <c r="D206" s="41">
        <v>1.23</v>
      </c>
      <c r="E206" s="41">
        <v>2.11</v>
      </c>
      <c r="F206" s="41">
        <v>4.92</v>
      </c>
      <c r="G206" s="41">
        <v>59.58</v>
      </c>
      <c r="H206" s="41">
        <v>6.1199999999999997E-2</v>
      </c>
      <c r="I206" s="41">
        <v>5.58</v>
      </c>
      <c r="J206" s="73">
        <v>0</v>
      </c>
      <c r="K206" s="41">
        <v>1.6956</v>
      </c>
      <c r="L206" s="41">
        <v>11.196</v>
      </c>
      <c r="M206" s="41">
        <v>34.667999999999999</v>
      </c>
      <c r="N206" s="41">
        <v>11.718</v>
      </c>
      <c r="O206" s="41">
        <v>0.39419999999999999</v>
      </c>
    </row>
    <row r="207" spans="1:17" ht="38.25">
      <c r="A207" s="52" t="s">
        <v>152</v>
      </c>
      <c r="B207" s="7" t="s">
        <v>153</v>
      </c>
      <c r="C207" s="2" t="s">
        <v>23</v>
      </c>
      <c r="D207" s="41">
        <v>16.03</v>
      </c>
      <c r="E207" s="41">
        <v>18.16</v>
      </c>
      <c r="F207" s="41">
        <v>45.905000000000001</v>
      </c>
      <c r="G207" s="41">
        <v>415.89</v>
      </c>
      <c r="H207" s="41">
        <v>6.9166666666666654E-2</v>
      </c>
      <c r="I207" s="41">
        <v>1.7949999999999999</v>
      </c>
      <c r="J207" s="41">
        <v>0</v>
      </c>
      <c r="K207" s="41">
        <v>4</v>
      </c>
      <c r="L207" s="41">
        <v>18.136666666666667</v>
      </c>
      <c r="M207" s="41">
        <v>242.91833333333332</v>
      </c>
      <c r="N207" s="41">
        <v>51.518333333333331</v>
      </c>
      <c r="O207" s="41">
        <v>3.3916666666666666</v>
      </c>
    </row>
    <row r="208" spans="1:17" ht="36">
      <c r="A208" s="51" t="s">
        <v>40</v>
      </c>
      <c r="B208" s="7" t="s">
        <v>60</v>
      </c>
      <c r="C208" s="2" t="s">
        <v>61</v>
      </c>
      <c r="D208" s="11">
        <v>0.11</v>
      </c>
      <c r="E208" s="11">
        <v>0.06</v>
      </c>
      <c r="F208" s="10">
        <v>10.99</v>
      </c>
      <c r="G208" s="12">
        <v>45.05</v>
      </c>
      <c r="H208" s="11">
        <v>3.0000000000000001E-3</v>
      </c>
      <c r="I208" s="11">
        <v>1.03</v>
      </c>
      <c r="J208" s="11"/>
      <c r="K208" s="11">
        <v>0.02</v>
      </c>
      <c r="L208" s="10">
        <v>12.7</v>
      </c>
      <c r="M208" s="11">
        <v>3.9</v>
      </c>
      <c r="N208" s="11">
        <v>2.2999999999999998</v>
      </c>
      <c r="O208" s="10">
        <v>0.5</v>
      </c>
    </row>
    <row r="209" spans="1:17" ht="36">
      <c r="A209" s="51" t="s">
        <v>38</v>
      </c>
      <c r="B209" s="16" t="s">
        <v>31</v>
      </c>
      <c r="C209" s="1">
        <v>20</v>
      </c>
      <c r="D209" s="10">
        <v>1.5199999999999998</v>
      </c>
      <c r="E209" s="10">
        <v>0.15999999999999998</v>
      </c>
      <c r="F209" s="10">
        <v>9.8399999999999981</v>
      </c>
      <c r="G209" s="12">
        <v>47</v>
      </c>
      <c r="H209" s="10">
        <v>2.2000000000000002E-2</v>
      </c>
      <c r="I209" s="11">
        <v>0</v>
      </c>
      <c r="J209" s="11">
        <v>0</v>
      </c>
      <c r="K209" s="10">
        <v>0.22</v>
      </c>
      <c r="L209" s="10">
        <v>4</v>
      </c>
      <c r="M209" s="10">
        <v>13</v>
      </c>
      <c r="N209" s="10">
        <v>2.7999999999999994</v>
      </c>
      <c r="O209" s="10">
        <v>0.22</v>
      </c>
    </row>
    <row r="210" spans="1:17" ht="36">
      <c r="A210" s="51" t="s">
        <v>37</v>
      </c>
      <c r="B210" s="16" t="s">
        <v>32</v>
      </c>
      <c r="C210" s="1">
        <v>20</v>
      </c>
      <c r="D210" s="10">
        <v>1.32</v>
      </c>
      <c r="E210" s="10">
        <v>0.24</v>
      </c>
      <c r="F210" s="10">
        <v>7.9200000000000008</v>
      </c>
      <c r="G210" s="12">
        <v>39.6</v>
      </c>
      <c r="H210" s="10">
        <v>3.4000000000000002E-2</v>
      </c>
      <c r="I210" s="11">
        <v>0</v>
      </c>
      <c r="J210" s="11">
        <v>0</v>
      </c>
      <c r="K210" s="10">
        <v>0.27999999999999997</v>
      </c>
      <c r="L210" s="10">
        <v>5.8000000000000007</v>
      </c>
      <c r="M210" s="10">
        <v>30</v>
      </c>
      <c r="N210" s="10">
        <v>9.4</v>
      </c>
      <c r="O210" s="10">
        <v>0.78</v>
      </c>
      <c r="P210">
        <v>0</v>
      </c>
      <c r="Q210" s="71">
        <v>0</v>
      </c>
    </row>
    <row r="211" spans="1:17" ht="15.75">
      <c r="A211" s="6"/>
      <c r="B211" s="8" t="s">
        <v>15</v>
      </c>
      <c r="C211" s="9">
        <v>500</v>
      </c>
      <c r="D211" s="13">
        <f>D206+D207+D208+D209+D210</f>
        <v>20.21</v>
      </c>
      <c r="E211" s="13">
        <f t="shared" ref="E211:O211" si="10">E206+E207+E208+E209+E210</f>
        <v>20.729999999999997</v>
      </c>
      <c r="F211" s="13">
        <f t="shared" si="10"/>
        <v>79.575000000000003</v>
      </c>
      <c r="G211" s="13">
        <f t="shared" si="10"/>
        <v>607.12</v>
      </c>
      <c r="H211" s="13">
        <f t="shared" si="10"/>
        <v>0.18936666666666666</v>
      </c>
      <c r="I211" s="13">
        <f t="shared" si="10"/>
        <v>8.4049999999999994</v>
      </c>
      <c r="J211" s="13">
        <f t="shared" si="10"/>
        <v>0</v>
      </c>
      <c r="K211" s="13">
        <f t="shared" si="10"/>
        <v>6.2155999999999993</v>
      </c>
      <c r="L211" s="13">
        <f t="shared" si="10"/>
        <v>51.832666666666668</v>
      </c>
      <c r="M211" s="13">
        <f t="shared" si="10"/>
        <v>324.48633333333328</v>
      </c>
      <c r="N211" s="13">
        <f t="shared" si="10"/>
        <v>77.736333333333334</v>
      </c>
      <c r="O211" s="13">
        <f t="shared" si="10"/>
        <v>5.2858666666666672</v>
      </c>
      <c r="P211" s="13">
        <f>P206+P207+P208+P209+P210</f>
        <v>0</v>
      </c>
      <c r="Q211" s="13">
        <f>Q206+Q207+Q208+Q209+Q210</f>
        <v>0</v>
      </c>
    </row>
    <row r="212" spans="1:17" ht="15.75">
      <c r="A212" s="75"/>
      <c r="B212" s="76"/>
      <c r="C212" s="77"/>
      <c r="D212" s="78"/>
      <c r="E212" s="78"/>
      <c r="F212" s="78"/>
      <c r="G212" s="78"/>
      <c r="H212" s="78"/>
      <c r="I212" s="78"/>
      <c r="J212" s="78"/>
      <c r="K212" s="78"/>
      <c r="L212" s="78"/>
      <c r="M212" s="78"/>
      <c r="N212" s="78"/>
      <c r="O212" s="79"/>
      <c r="Q212" s="72"/>
    </row>
    <row r="213" spans="1:17" ht="15.75">
      <c r="A213" s="97"/>
      <c r="B213" s="215" t="s">
        <v>21</v>
      </c>
      <c r="C213" s="215"/>
      <c r="D213" s="215"/>
      <c r="E213" s="215"/>
      <c r="F213" s="215"/>
      <c r="G213" s="215"/>
      <c r="H213" s="215"/>
      <c r="I213" s="215"/>
      <c r="J213" s="215"/>
      <c r="K213" s="215"/>
      <c r="L213" s="215"/>
      <c r="M213" s="215"/>
      <c r="N213" s="215"/>
      <c r="O213" s="215"/>
      <c r="Q213" s="72"/>
    </row>
    <row r="214" spans="1:17" ht="36.75">
      <c r="A214" s="4" t="s">
        <v>36</v>
      </c>
      <c r="B214" s="16" t="s">
        <v>34</v>
      </c>
      <c r="C214" s="17">
        <v>100</v>
      </c>
      <c r="D214" s="39">
        <v>0.4</v>
      </c>
      <c r="E214" s="39">
        <v>0.4</v>
      </c>
      <c r="F214" s="39">
        <v>9.8000000000000007</v>
      </c>
      <c r="G214" s="39">
        <v>47</v>
      </c>
      <c r="H214" s="39">
        <v>0.03</v>
      </c>
      <c r="I214" s="39">
        <v>10</v>
      </c>
      <c r="J214" s="39"/>
      <c r="K214" s="39">
        <v>0.2</v>
      </c>
      <c r="L214" s="39">
        <v>16</v>
      </c>
      <c r="M214" s="39">
        <v>11</v>
      </c>
      <c r="N214" s="39">
        <v>9</v>
      </c>
      <c r="O214" s="39">
        <v>2.2000000000000002</v>
      </c>
      <c r="Q214" s="72"/>
    </row>
    <row r="215" spans="1:17" ht="36">
      <c r="A215" s="51" t="s">
        <v>64</v>
      </c>
      <c r="B215" s="7" t="s">
        <v>104</v>
      </c>
      <c r="C215" s="3" t="s">
        <v>47</v>
      </c>
      <c r="D215" s="10">
        <v>10.61</v>
      </c>
      <c r="E215" s="10">
        <v>15.964</v>
      </c>
      <c r="F215" s="10">
        <v>0</v>
      </c>
      <c r="G215" s="12">
        <v>202</v>
      </c>
      <c r="H215" s="10">
        <v>7.2000000000000008E-2</v>
      </c>
      <c r="I215" s="10">
        <v>2.4300000000000002</v>
      </c>
      <c r="J215" s="11">
        <v>96.47999999999999</v>
      </c>
      <c r="K215" s="10">
        <v>1.9080000000000001</v>
      </c>
      <c r="L215" s="10">
        <v>48.690000000000005</v>
      </c>
      <c r="M215" s="10">
        <v>171.52200000000002</v>
      </c>
      <c r="N215" s="10">
        <v>22.428000000000001</v>
      </c>
      <c r="O215" s="10">
        <v>1.9800000000000002</v>
      </c>
      <c r="Q215" s="72"/>
    </row>
    <row r="216" spans="1:17" ht="36.75">
      <c r="A216" s="4" t="s">
        <v>44</v>
      </c>
      <c r="B216" s="7" t="s">
        <v>219</v>
      </c>
      <c r="C216" s="3" t="s">
        <v>22</v>
      </c>
      <c r="D216" s="41">
        <v>6.25</v>
      </c>
      <c r="E216" s="41">
        <v>3.92</v>
      </c>
      <c r="F216" s="41">
        <v>42.1</v>
      </c>
      <c r="G216" s="41">
        <v>230.1</v>
      </c>
      <c r="H216" s="41">
        <v>0.189</v>
      </c>
      <c r="I216" s="41">
        <v>1.0529999999999999</v>
      </c>
      <c r="J216" s="41">
        <v>36.200000000000003</v>
      </c>
      <c r="K216" s="41">
        <v>0.59000000000000008</v>
      </c>
      <c r="L216" s="41">
        <v>136.52399999999997</v>
      </c>
      <c r="M216" s="41">
        <v>206.07900000000001</v>
      </c>
      <c r="N216" s="41">
        <v>54.594000000000001</v>
      </c>
      <c r="O216" s="41">
        <v>1.5309999999999999</v>
      </c>
      <c r="Q216" s="72"/>
    </row>
    <row r="217" spans="1:17" ht="36.75">
      <c r="A217" s="4" t="s">
        <v>40</v>
      </c>
      <c r="B217" s="16" t="s">
        <v>29</v>
      </c>
      <c r="C217" s="2" t="s">
        <v>67</v>
      </c>
      <c r="D217" s="10">
        <v>7.0000000000000007E-2</v>
      </c>
      <c r="E217" s="10">
        <v>0.02</v>
      </c>
      <c r="F217" s="10">
        <v>10</v>
      </c>
      <c r="G217" s="12">
        <v>40</v>
      </c>
      <c r="H217" s="10"/>
      <c r="I217" s="10">
        <v>0.03</v>
      </c>
      <c r="J217" s="10"/>
      <c r="K217" s="10"/>
      <c r="L217" s="10">
        <v>10.95</v>
      </c>
      <c r="M217" s="10">
        <v>2.8</v>
      </c>
      <c r="N217" s="10">
        <v>1.4</v>
      </c>
      <c r="O217" s="10">
        <v>0.26</v>
      </c>
      <c r="Q217" s="72"/>
    </row>
    <row r="218" spans="1:17" ht="36">
      <c r="A218" s="51" t="s">
        <v>38</v>
      </c>
      <c r="B218" s="16" t="s">
        <v>31</v>
      </c>
      <c r="C218" s="1">
        <v>20</v>
      </c>
      <c r="D218" s="10">
        <v>1.5199999999999998</v>
      </c>
      <c r="E218" s="10">
        <v>0.15999999999999998</v>
      </c>
      <c r="F218" s="10">
        <v>9.8399999999999981</v>
      </c>
      <c r="G218" s="12">
        <v>47</v>
      </c>
      <c r="H218" s="10">
        <v>2.2000000000000002E-2</v>
      </c>
      <c r="I218" s="11">
        <v>0</v>
      </c>
      <c r="J218" s="11">
        <v>0</v>
      </c>
      <c r="K218" s="10">
        <v>0.22</v>
      </c>
      <c r="L218" s="10">
        <v>4</v>
      </c>
      <c r="M218" s="10">
        <v>13</v>
      </c>
      <c r="N218" s="10">
        <v>2.7999999999999994</v>
      </c>
      <c r="O218" s="10">
        <v>0.22</v>
      </c>
      <c r="Q218" s="72"/>
    </row>
    <row r="219" spans="1:17" ht="36">
      <c r="A219" s="51" t="s">
        <v>37</v>
      </c>
      <c r="B219" s="16" t="s">
        <v>32</v>
      </c>
      <c r="C219" s="1">
        <v>20</v>
      </c>
      <c r="D219" s="10">
        <v>1.32</v>
      </c>
      <c r="E219" s="10">
        <v>0.24</v>
      </c>
      <c r="F219" s="10">
        <v>7.9200000000000008</v>
      </c>
      <c r="G219" s="12">
        <v>39.6</v>
      </c>
      <c r="H219" s="10">
        <v>3.4000000000000002E-2</v>
      </c>
      <c r="I219" s="11">
        <v>0</v>
      </c>
      <c r="J219" s="11">
        <v>0</v>
      </c>
      <c r="K219" s="10">
        <v>0.27999999999999997</v>
      </c>
      <c r="L219" s="10">
        <v>5.8000000000000007</v>
      </c>
      <c r="M219" s="10">
        <v>30</v>
      </c>
      <c r="N219" s="10">
        <v>9.4</v>
      </c>
      <c r="O219" s="10">
        <v>0.78</v>
      </c>
      <c r="Q219" s="72"/>
    </row>
    <row r="220" spans="1:17" ht="15.75">
      <c r="A220" s="6"/>
      <c r="B220" s="8" t="s">
        <v>15</v>
      </c>
      <c r="C220" s="9">
        <v>615</v>
      </c>
      <c r="D220" s="13">
        <f>SUM(D214:D219)</f>
        <v>20.169999999999998</v>
      </c>
      <c r="E220" s="13">
        <f t="shared" ref="E220:O220" si="11">SUM(E214:E219)</f>
        <v>20.703999999999997</v>
      </c>
      <c r="F220" s="13">
        <f>SUM(F214:F219)</f>
        <v>79.660000000000011</v>
      </c>
      <c r="G220" s="13">
        <f t="shared" si="11"/>
        <v>605.70000000000005</v>
      </c>
      <c r="H220" s="13">
        <f t="shared" si="11"/>
        <v>0.34700000000000009</v>
      </c>
      <c r="I220" s="13">
        <f t="shared" si="11"/>
        <v>13.513</v>
      </c>
      <c r="J220" s="13">
        <f t="shared" si="11"/>
        <v>132.68</v>
      </c>
      <c r="K220" s="13">
        <f t="shared" si="11"/>
        <v>3.1980000000000004</v>
      </c>
      <c r="L220" s="13">
        <f t="shared" si="11"/>
        <v>221.96399999999997</v>
      </c>
      <c r="M220" s="13">
        <f t="shared" si="11"/>
        <v>434.40100000000001</v>
      </c>
      <c r="N220" s="13">
        <f t="shared" si="11"/>
        <v>99.622000000000014</v>
      </c>
      <c r="O220" s="13">
        <f t="shared" si="11"/>
        <v>6.9710000000000001</v>
      </c>
      <c r="Q220" s="72"/>
    </row>
    <row r="221" spans="1:17" ht="15.75">
      <c r="A221" s="127"/>
      <c r="B221" s="133" t="s">
        <v>136</v>
      </c>
      <c r="C221" s="110">
        <f t="shared" ref="C221:O221" si="12">C62+C71+C91+C100+C117+C108+C220+C186+C195+C203+C211+C178</f>
        <v>6667</v>
      </c>
      <c r="D221" s="128">
        <f t="shared" si="12"/>
        <v>224.2268</v>
      </c>
      <c r="E221" s="128">
        <f t="shared" si="12"/>
        <v>226.88419999999994</v>
      </c>
      <c r="F221" s="128">
        <f t="shared" si="12"/>
        <v>945.00009999999997</v>
      </c>
      <c r="G221" s="128">
        <f t="shared" si="12"/>
        <v>6730.568550724639</v>
      </c>
      <c r="H221" s="128">
        <f t="shared" si="12"/>
        <v>3.7120565217391306</v>
      </c>
      <c r="I221" s="128">
        <f t="shared" si="12"/>
        <v>287.74745217391302</v>
      </c>
      <c r="J221" s="128">
        <f t="shared" si="12"/>
        <v>579.85913043478263</v>
      </c>
      <c r="K221" s="128">
        <f t="shared" si="12"/>
        <v>170.15916521739132</v>
      </c>
      <c r="L221" s="128">
        <f t="shared" si="12"/>
        <v>1825.7598014492755</v>
      </c>
      <c r="M221" s="128">
        <f t="shared" si="12"/>
        <v>3911.9469855072462</v>
      </c>
      <c r="N221" s="128">
        <f t="shared" si="12"/>
        <v>1149.8856420289856</v>
      </c>
      <c r="O221" s="128">
        <f t="shared" si="12"/>
        <v>72.572340579710144</v>
      </c>
    </row>
    <row r="222" spans="1:17" ht="15.75">
      <c r="A222" s="127"/>
      <c r="B222" s="133" t="s">
        <v>137</v>
      </c>
      <c r="C222" s="132">
        <f t="shared" ref="C222:O222" si="13">C221/12</f>
        <v>555.58333333333337</v>
      </c>
      <c r="D222" s="128">
        <f t="shared" si="13"/>
        <v>18.685566666666666</v>
      </c>
      <c r="E222" s="128">
        <f t="shared" si="13"/>
        <v>18.90701666666666</v>
      </c>
      <c r="F222" s="128">
        <f t="shared" si="13"/>
        <v>78.750008333333327</v>
      </c>
      <c r="G222" s="128">
        <f t="shared" si="13"/>
        <v>560.88071256038654</v>
      </c>
      <c r="H222" s="128">
        <f t="shared" si="13"/>
        <v>0.30933804347826088</v>
      </c>
      <c r="I222" s="128">
        <f t="shared" si="13"/>
        <v>23.978954347826086</v>
      </c>
      <c r="J222" s="128">
        <f t="shared" si="13"/>
        <v>48.321594202898552</v>
      </c>
      <c r="K222" s="128">
        <f t="shared" si="13"/>
        <v>14.179930434782611</v>
      </c>
      <c r="L222" s="128">
        <f t="shared" si="13"/>
        <v>152.14665012077296</v>
      </c>
      <c r="M222" s="128">
        <f t="shared" si="13"/>
        <v>325.99558212560385</v>
      </c>
      <c r="N222" s="128">
        <f t="shared" si="13"/>
        <v>95.823803502415458</v>
      </c>
      <c r="O222" s="128">
        <f t="shared" si="13"/>
        <v>6.0476950483091789</v>
      </c>
      <c r="P222" s="134">
        <v>0.25</v>
      </c>
    </row>
    <row r="228" spans="17:17">
      <c r="Q228" s="72"/>
    </row>
  </sheetData>
  <autoFilter ref="A2:A235"/>
  <mergeCells count="25">
    <mergeCell ref="B55:O55"/>
    <mergeCell ref="A83:O83"/>
    <mergeCell ref="B213:O213"/>
    <mergeCell ref="B205:O205"/>
    <mergeCell ref="B197:O197"/>
    <mergeCell ref="B188:O188"/>
    <mergeCell ref="B180:O180"/>
    <mergeCell ref="A101:O101"/>
    <mergeCell ref="B102:O102"/>
    <mergeCell ref="A179:O179"/>
    <mergeCell ref="B172:O172"/>
    <mergeCell ref="B110:O110"/>
    <mergeCell ref="C93:O93"/>
    <mergeCell ref="B171:O171"/>
    <mergeCell ref="A92:O92"/>
    <mergeCell ref="A2:A53"/>
    <mergeCell ref="B20:K20"/>
    <mergeCell ref="B21:K21"/>
    <mergeCell ref="B22:K22"/>
    <mergeCell ref="B84:O84"/>
    <mergeCell ref="B56:O56"/>
    <mergeCell ref="B64:O64"/>
    <mergeCell ref="B2:O3"/>
    <mergeCell ref="B52:O52"/>
    <mergeCell ref="K53:O53"/>
  </mergeCells>
  <pageMargins left="0.7" right="0.7" top="0.75" bottom="0.75" header="0.3" footer="0.3"/>
  <pageSetup paperSize="9" scale="6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R151"/>
  <sheetViews>
    <sheetView tabSelected="1" topLeftCell="A47" workbookViewId="0">
      <selection activeCell="O51" sqref="O51"/>
    </sheetView>
  </sheetViews>
  <sheetFormatPr defaultRowHeight="15"/>
  <cols>
    <col min="1" max="1" width="28.7109375" style="131" customWidth="1"/>
    <col min="2" max="2" width="55" customWidth="1"/>
    <col min="3" max="3" width="11" customWidth="1"/>
    <col min="6" max="6" width="12.140625" customWidth="1"/>
    <col min="7" max="7" width="11" customWidth="1"/>
    <col min="8" max="8" width="10.85546875" customWidth="1"/>
    <col min="9" max="9" width="12" customWidth="1"/>
    <col min="10" max="10" width="12.5703125" customWidth="1"/>
    <col min="11" max="11" width="9.85546875" customWidth="1"/>
    <col min="12" max="12" width="11" customWidth="1"/>
    <col min="13" max="13" width="12" customWidth="1"/>
    <col min="14" max="14" width="11.28515625" customWidth="1"/>
    <col min="16" max="16" width="0" hidden="1" customWidth="1"/>
    <col min="17" max="17" width="9.140625" style="71" hidden="1" customWidth="1"/>
    <col min="18" max="18" width="9.140625" style="70"/>
  </cols>
  <sheetData>
    <row r="2" spans="1:15">
      <c r="A2" s="207"/>
      <c r="B2" s="211"/>
      <c r="C2" s="211"/>
      <c r="D2" s="211"/>
      <c r="E2" s="211"/>
      <c r="F2" s="211"/>
      <c r="G2" s="211"/>
      <c r="H2" s="211"/>
      <c r="I2" s="211"/>
      <c r="J2" s="211"/>
      <c r="K2" s="211"/>
      <c r="L2" s="211"/>
      <c r="M2" s="211"/>
      <c r="N2" s="211"/>
      <c r="O2" s="211"/>
    </row>
    <row r="3" spans="1:15">
      <c r="A3" s="207"/>
      <c r="B3" s="211"/>
      <c r="C3" s="211"/>
      <c r="D3" s="211"/>
      <c r="E3" s="211"/>
      <c r="F3" s="211"/>
      <c r="G3" s="211"/>
      <c r="H3" s="211"/>
      <c r="I3" s="211"/>
      <c r="J3" s="211"/>
      <c r="K3" s="211"/>
      <c r="L3" s="211"/>
      <c r="M3" s="211"/>
      <c r="N3" s="211"/>
      <c r="O3" s="211"/>
    </row>
    <row r="4" spans="1:15" ht="18">
      <c r="A4" s="207"/>
      <c r="B4" s="74"/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</row>
    <row r="5" spans="1:15" ht="18">
      <c r="A5" s="207"/>
      <c r="B5" s="74"/>
      <c r="C5" s="74"/>
      <c r="D5" s="74"/>
      <c r="E5" s="74"/>
      <c r="F5" s="74"/>
      <c r="G5" s="74"/>
      <c r="H5" s="74"/>
      <c r="I5" s="74"/>
      <c r="J5" s="74"/>
      <c r="K5" s="74"/>
      <c r="L5" s="74"/>
      <c r="M5" s="74"/>
      <c r="N5" s="74"/>
      <c r="O5" s="74"/>
    </row>
    <row r="6" spans="1:15" ht="18">
      <c r="A6" s="207"/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  <c r="O6" s="74"/>
    </row>
    <row r="7" spans="1:15" ht="18">
      <c r="A7" s="207"/>
      <c r="B7" s="74"/>
      <c r="C7" s="74"/>
      <c r="D7" s="74"/>
      <c r="E7" s="74"/>
      <c r="F7" s="74"/>
      <c r="G7" s="74"/>
      <c r="H7" s="74"/>
      <c r="I7" s="74"/>
      <c r="J7" s="74"/>
      <c r="K7" s="74"/>
      <c r="L7" s="74"/>
      <c r="M7" s="74"/>
      <c r="N7" s="74"/>
      <c r="O7" s="74"/>
    </row>
    <row r="8" spans="1:15" ht="18">
      <c r="A8" s="207"/>
      <c r="B8" s="74"/>
      <c r="C8" s="74"/>
      <c r="D8" s="74"/>
      <c r="E8" s="74"/>
      <c r="F8" s="74"/>
      <c r="G8" s="74"/>
      <c r="H8" s="74"/>
      <c r="I8" s="74"/>
      <c r="J8" s="74"/>
      <c r="K8" s="74"/>
      <c r="L8" s="74"/>
      <c r="M8" s="74"/>
      <c r="N8" s="74"/>
      <c r="O8" s="74"/>
    </row>
    <row r="9" spans="1:15" ht="18">
      <c r="A9" s="207"/>
      <c r="M9" s="74"/>
      <c r="N9" s="74"/>
      <c r="O9" s="74"/>
    </row>
    <row r="10" spans="1:15" ht="18">
      <c r="A10" s="207"/>
      <c r="M10" s="74"/>
      <c r="N10" s="74"/>
      <c r="O10" s="74"/>
    </row>
    <row r="11" spans="1:15" ht="18">
      <c r="A11" s="207"/>
      <c r="M11" s="74"/>
      <c r="N11" s="74"/>
      <c r="O11" s="74"/>
    </row>
    <row r="12" spans="1:15" ht="18">
      <c r="A12" s="207"/>
      <c r="B12" s="125" t="s">
        <v>123</v>
      </c>
      <c r="C12" s="54"/>
      <c r="D12" s="55"/>
      <c r="E12" s="55"/>
      <c r="H12" s="49"/>
      <c r="I12" s="56" t="s">
        <v>54</v>
      </c>
      <c r="J12" s="56"/>
      <c r="K12" s="56"/>
      <c r="M12" s="74"/>
      <c r="N12" s="74"/>
      <c r="O12" s="74"/>
    </row>
    <row r="13" spans="1:15" ht="18">
      <c r="A13" s="207"/>
      <c r="B13" s="126" t="s">
        <v>124</v>
      </c>
      <c r="C13" s="54"/>
      <c r="D13" s="55"/>
      <c r="E13" s="55"/>
      <c r="H13" s="49"/>
      <c r="I13" s="56" t="s">
        <v>142</v>
      </c>
      <c r="J13" s="56"/>
      <c r="K13" s="56"/>
      <c r="M13" s="74"/>
      <c r="N13" s="74"/>
      <c r="O13" s="74"/>
    </row>
    <row r="14" spans="1:15" ht="18">
      <c r="A14" s="207"/>
      <c r="B14" s="67"/>
      <c r="C14" s="57"/>
      <c r="D14" s="55"/>
      <c r="E14" s="55"/>
      <c r="H14" s="49"/>
      <c r="L14" s="55"/>
      <c r="M14" s="74"/>
      <c r="N14" s="74"/>
      <c r="O14" s="74"/>
    </row>
    <row r="15" spans="1:15" ht="18">
      <c r="A15" s="207"/>
      <c r="B15" s="66" t="s">
        <v>125</v>
      </c>
      <c r="C15" s="54"/>
      <c r="D15" s="55"/>
      <c r="E15" s="55"/>
      <c r="H15" s="49"/>
      <c r="I15" s="58" t="s">
        <v>143</v>
      </c>
      <c r="J15" s="58"/>
      <c r="K15" s="58"/>
      <c r="L15" s="59"/>
      <c r="M15" s="74"/>
      <c r="N15" s="74"/>
      <c r="O15" s="74"/>
    </row>
    <row r="16" spans="1:15" ht="18">
      <c r="A16" s="207"/>
      <c r="B16" s="54"/>
      <c r="C16" s="54"/>
      <c r="D16" s="55"/>
      <c r="E16" s="55"/>
      <c r="F16" s="55"/>
      <c r="G16" s="55"/>
      <c r="H16" s="55"/>
      <c r="I16" s="55"/>
      <c r="J16" s="60"/>
      <c r="K16" s="61"/>
      <c r="L16" s="59"/>
      <c r="M16" s="74"/>
      <c r="N16" s="74"/>
      <c r="O16" s="74"/>
    </row>
    <row r="17" spans="1:15" ht="18">
      <c r="A17" s="207"/>
      <c r="B17" s="62"/>
      <c r="C17" s="53"/>
      <c r="D17" s="55"/>
      <c r="E17" s="55"/>
      <c r="F17" s="55"/>
      <c r="G17" s="55"/>
      <c r="H17" s="49"/>
      <c r="M17" s="74"/>
      <c r="N17" s="74"/>
      <c r="O17" s="74"/>
    </row>
    <row r="18" spans="1:15" ht="18">
      <c r="A18" s="207"/>
      <c r="B18" s="53"/>
      <c r="C18" s="55"/>
      <c r="D18" s="55"/>
      <c r="E18" s="55"/>
      <c r="F18" s="55"/>
      <c r="G18" s="55"/>
      <c r="H18" s="55"/>
      <c r="I18" s="55"/>
      <c r="J18" s="60"/>
      <c r="K18" s="60"/>
      <c r="L18" s="63"/>
      <c r="M18" s="74"/>
      <c r="N18" s="74"/>
      <c r="O18" s="74"/>
    </row>
    <row r="19" spans="1:15" ht="18">
      <c r="A19" s="207"/>
      <c r="B19" s="53"/>
      <c r="C19" s="55"/>
      <c r="D19" s="55"/>
      <c r="E19" s="55"/>
      <c r="F19" s="55"/>
      <c r="G19" s="55"/>
      <c r="H19" s="55"/>
      <c r="I19" s="55"/>
      <c r="J19" s="60"/>
      <c r="K19" s="60"/>
      <c r="L19" s="63"/>
      <c r="M19" s="74"/>
      <c r="N19" s="74"/>
      <c r="O19" s="74"/>
    </row>
    <row r="20" spans="1:15" ht="34.5">
      <c r="A20" s="207"/>
      <c r="B20" s="208" t="s">
        <v>197</v>
      </c>
      <c r="C20" s="208"/>
      <c r="D20" s="208"/>
      <c r="E20" s="208"/>
      <c r="F20" s="208"/>
      <c r="G20" s="208"/>
      <c r="H20" s="208"/>
      <c r="I20" s="208"/>
      <c r="J20" s="208"/>
      <c r="K20" s="208"/>
      <c r="L20" s="208"/>
      <c r="M20" s="74"/>
      <c r="N20" s="74"/>
      <c r="O20" s="74"/>
    </row>
    <row r="21" spans="1:15" ht="18.75">
      <c r="A21" s="207"/>
      <c r="B21" s="226" t="s">
        <v>56</v>
      </c>
      <c r="C21" s="226"/>
      <c r="D21" s="226"/>
      <c r="E21" s="226"/>
      <c r="F21" s="226"/>
      <c r="G21" s="226"/>
      <c r="H21" s="226"/>
      <c r="I21" s="226"/>
      <c r="J21" s="226"/>
      <c r="K21" s="226"/>
      <c r="L21" s="226"/>
      <c r="M21" s="74"/>
      <c r="N21" s="74"/>
      <c r="O21" s="74"/>
    </row>
    <row r="22" spans="1:15" ht="18.75">
      <c r="A22" s="207"/>
      <c r="B22" s="226" t="s">
        <v>55</v>
      </c>
      <c r="C22" s="226"/>
      <c r="D22" s="226"/>
      <c r="E22" s="226"/>
      <c r="F22" s="226"/>
      <c r="G22" s="226"/>
      <c r="H22" s="226"/>
      <c r="I22" s="226"/>
      <c r="J22" s="226"/>
      <c r="K22" s="226"/>
      <c r="L22" s="226"/>
      <c r="M22" s="74"/>
      <c r="N22" s="74"/>
      <c r="O22" s="74"/>
    </row>
    <row r="23" spans="1:15" ht="18.75">
      <c r="A23" s="207"/>
      <c r="B23" s="68"/>
      <c r="C23" s="68"/>
      <c r="D23" s="68"/>
      <c r="E23" s="68"/>
      <c r="F23" s="68"/>
      <c r="G23" s="68"/>
      <c r="H23" s="68"/>
      <c r="I23" s="68"/>
      <c r="J23" s="68"/>
      <c r="K23" s="68"/>
      <c r="M23" s="74"/>
      <c r="N23" s="74"/>
      <c r="O23" s="74"/>
    </row>
    <row r="24" spans="1:15" ht="18">
      <c r="A24" s="207"/>
      <c r="M24" s="74"/>
      <c r="N24" s="74"/>
      <c r="O24" s="74"/>
    </row>
    <row r="25" spans="1:15" ht="18">
      <c r="A25" s="207"/>
      <c r="B25" s="74"/>
      <c r="C25" s="74"/>
      <c r="D25" s="74"/>
      <c r="E25" s="74"/>
      <c r="F25" s="74"/>
      <c r="G25" s="74"/>
      <c r="H25" s="74"/>
      <c r="I25" s="74"/>
      <c r="J25" s="74"/>
      <c r="K25" s="74"/>
      <c r="L25" s="74"/>
      <c r="M25" s="74"/>
      <c r="N25" s="74"/>
      <c r="O25" s="74"/>
    </row>
    <row r="26" spans="1:15" ht="18">
      <c r="A26" s="207"/>
      <c r="B26" s="74"/>
      <c r="C26" s="74"/>
      <c r="D26" s="74"/>
      <c r="E26" s="74"/>
      <c r="F26" s="74"/>
      <c r="G26" s="74"/>
      <c r="H26" s="74"/>
      <c r="I26" s="74"/>
      <c r="J26" s="74"/>
      <c r="K26" s="74"/>
      <c r="L26" s="74"/>
      <c r="M26" s="74"/>
      <c r="N26" s="74"/>
      <c r="O26" s="74"/>
    </row>
    <row r="27" spans="1:15" ht="18">
      <c r="A27" s="207"/>
      <c r="B27" s="74"/>
      <c r="C27" s="74"/>
      <c r="D27" s="74"/>
      <c r="E27" s="74"/>
      <c r="F27" s="74"/>
      <c r="G27" s="74"/>
      <c r="H27" s="74"/>
      <c r="I27" s="74"/>
      <c r="J27" s="74"/>
      <c r="K27" s="74"/>
      <c r="L27" s="74"/>
      <c r="M27" s="74"/>
      <c r="N27" s="74"/>
      <c r="O27" s="74"/>
    </row>
    <row r="28" spans="1:15" ht="18">
      <c r="A28" s="207"/>
      <c r="B28" s="74"/>
      <c r="C28" s="74"/>
      <c r="D28" s="74"/>
      <c r="E28" s="74"/>
      <c r="F28" s="74"/>
      <c r="G28" s="74"/>
      <c r="H28" s="74"/>
      <c r="I28" s="74"/>
      <c r="J28" s="74"/>
      <c r="K28" s="74"/>
      <c r="L28" s="74"/>
      <c r="M28" s="74"/>
      <c r="N28" s="74"/>
      <c r="O28" s="74"/>
    </row>
    <row r="29" spans="1:15" ht="18">
      <c r="A29" s="207"/>
      <c r="B29" s="74"/>
      <c r="C29" s="74"/>
      <c r="D29" s="74"/>
      <c r="E29" s="74"/>
      <c r="F29" s="74"/>
      <c r="G29" s="74"/>
      <c r="H29" s="74"/>
      <c r="I29" s="74"/>
      <c r="J29" s="74"/>
      <c r="K29" s="74"/>
      <c r="L29" s="74"/>
      <c r="M29" s="74"/>
      <c r="N29" s="74"/>
      <c r="O29" s="74"/>
    </row>
    <row r="30" spans="1:15" ht="18">
      <c r="A30" s="207"/>
      <c r="B30" s="74"/>
      <c r="C30" s="74"/>
      <c r="D30" s="74"/>
      <c r="E30" s="74"/>
      <c r="F30" s="74"/>
      <c r="G30" s="74"/>
      <c r="H30" s="74"/>
      <c r="I30" s="74"/>
      <c r="J30" s="74"/>
      <c r="K30" s="74"/>
      <c r="L30" s="74"/>
      <c r="M30" s="74"/>
      <c r="N30" s="74"/>
      <c r="O30" s="74"/>
    </row>
    <row r="31" spans="1:15" ht="18">
      <c r="A31" s="207"/>
      <c r="B31" s="74"/>
      <c r="C31" s="74"/>
      <c r="D31" s="74"/>
      <c r="E31" s="74"/>
      <c r="F31" s="74"/>
      <c r="G31" s="74"/>
      <c r="H31" s="74"/>
      <c r="I31" s="74"/>
      <c r="J31" s="74"/>
      <c r="K31" s="74"/>
      <c r="L31" s="74"/>
      <c r="M31" s="74"/>
      <c r="N31" s="74"/>
      <c r="O31" s="74"/>
    </row>
    <row r="32" spans="1:15" ht="18">
      <c r="A32" s="207"/>
      <c r="B32" s="74"/>
      <c r="C32" s="74"/>
      <c r="D32" s="74"/>
      <c r="E32" s="74"/>
      <c r="F32" s="74"/>
      <c r="G32" s="74"/>
      <c r="H32" s="74"/>
      <c r="I32" s="74"/>
      <c r="J32" s="74"/>
      <c r="K32" s="74"/>
      <c r="L32" s="74"/>
      <c r="M32" s="74"/>
      <c r="N32" s="74"/>
      <c r="O32" s="74"/>
    </row>
    <row r="33" spans="1:15" ht="18">
      <c r="A33" s="207"/>
      <c r="B33" s="74"/>
      <c r="C33" s="74"/>
      <c r="D33" s="74"/>
      <c r="E33" s="74"/>
      <c r="F33" s="74"/>
      <c r="G33" s="74"/>
      <c r="H33" s="74"/>
      <c r="I33" s="74"/>
      <c r="J33" s="74"/>
      <c r="K33" s="74"/>
      <c r="L33" s="74"/>
      <c r="M33" s="74"/>
      <c r="N33" s="74"/>
      <c r="O33" s="74"/>
    </row>
    <row r="34" spans="1:15" ht="18">
      <c r="A34" s="207"/>
      <c r="B34" s="74"/>
      <c r="C34" s="74"/>
      <c r="D34" s="74"/>
      <c r="E34" s="74"/>
      <c r="F34" s="74"/>
      <c r="G34" s="74"/>
      <c r="H34" s="74"/>
      <c r="I34" s="74"/>
      <c r="J34" s="74"/>
      <c r="K34" s="74"/>
      <c r="L34" s="74"/>
      <c r="M34" s="74"/>
      <c r="N34" s="74"/>
      <c r="O34" s="74"/>
    </row>
    <row r="35" spans="1:15" ht="18">
      <c r="A35" s="207"/>
      <c r="B35" s="74"/>
      <c r="C35" s="74"/>
      <c r="D35" s="74"/>
      <c r="E35" s="74"/>
      <c r="F35" s="74"/>
      <c r="G35" s="74"/>
      <c r="H35" s="74"/>
      <c r="I35" s="74"/>
      <c r="J35" s="74"/>
      <c r="K35" s="74"/>
      <c r="L35" s="74"/>
      <c r="M35" s="74"/>
      <c r="N35" s="74"/>
      <c r="O35" s="74"/>
    </row>
    <row r="36" spans="1:15" ht="18">
      <c r="A36" s="207"/>
      <c r="B36" s="74"/>
      <c r="C36" s="74"/>
      <c r="D36" s="74"/>
      <c r="E36" s="74"/>
      <c r="F36" s="74"/>
      <c r="G36" s="74"/>
      <c r="H36" s="74"/>
      <c r="I36" s="74"/>
      <c r="J36" s="74"/>
      <c r="K36" s="74"/>
      <c r="L36" s="74"/>
      <c r="M36" s="74"/>
      <c r="N36" s="74"/>
      <c r="O36" s="74"/>
    </row>
    <row r="37" spans="1:15" ht="18">
      <c r="A37" s="207"/>
      <c r="B37" s="74"/>
      <c r="C37" s="74"/>
      <c r="D37" s="74"/>
      <c r="E37" s="74"/>
      <c r="F37" s="74"/>
      <c r="G37" s="74"/>
      <c r="H37" s="74"/>
      <c r="I37" s="74"/>
      <c r="J37" s="74"/>
      <c r="K37" s="74"/>
      <c r="L37" s="74"/>
      <c r="M37" s="74"/>
      <c r="N37" s="74"/>
      <c r="O37" s="74"/>
    </row>
    <row r="38" spans="1:15" ht="18">
      <c r="A38" s="207"/>
      <c r="B38" s="74"/>
      <c r="C38" s="74"/>
      <c r="D38" s="74"/>
      <c r="E38" s="74"/>
      <c r="F38" s="74"/>
      <c r="G38" s="74"/>
      <c r="H38" s="74"/>
      <c r="I38" s="74"/>
      <c r="J38" s="74"/>
      <c r="K38" s="74"/>
      <c r="L38" s="74"/>
      <c r="M38" s="74"/>
      <c r="N38" s="74"/>
      <c r="O38" s="74"/>
    </row>
    <row r="39" spans="1:15" ht="18">
      <c r="A39" s="207"/>
      <c r="B39" s="74"/>
      <c r="C39" s="74"/>
      <c r="D39" s="74"/>
      <c r="E39" s="74"/>
      <c r="F39" s="74"/>
      <c r="G39" s="74"/>
      <c r="H39" s="74"/>
      <c r="I39" s="74"/>
      <c r="J39" s="74"/>
      <c r="K39" s="74"/>
      <c r="L39" s="74"/>
      <c r="M39" s="74"/>
      <c r="N39" s="74"/>
      <c r="O39" s="74"/>
    </row>
    <row r="40" spans="1:15" ht="18">
      <c r="A40" s="207"/>
      <c r="B40" s="74"/>
      <c r="C40" s="74"/>
      <c r="D40" s="74"/>
      <c r="E40" s="74"/>
      <c r="F40" s="74"/>
      <c r="G40" s="74"/>
      <c r="H40" s="74"/>
      <c r="I40" s="74"/>
      <c r="J40" s="74"/>
      <c r="K40" s="74"/>
      <c r="L40" s="74"/>
      <c r="M40" s="74"/>
      <c r="N40" s="74"/>
      <c r="O40" s="74"/>
    </row>
    <row r="41" spans="1:15" ht="18">
      <c r="A41" s="207"/>
      <c r="B41" s="74"/>
      <c r="C41" s="74"/>
      <c r="D41" s="74"/>
      <c r="E41" s="74"/>
      <c r="F41" s="74"/>
      <c r="G41" s="74"/>
      <c r="H41" s="74"/>
      <c r="I41" s="74"/>
      <c r="J41" s="74"/>
      <c r="K41" s="74"/>
      <c r="L41" s="74"/>
      <c r="M41" s="74"/>
      <c r="N41" s="74"/>
      <c r="O41" s="74"/>
    </row>
    <row r="42" spans="1:15" ht="18">
      <c r="A42" s="207"/>
      <c r="B42" s="74"/>
      <c r="C42" s="74"/>
      <c r="D42" s="74"/>
      <c r="E42" s="74"/>
      <c r="F42" s="74"/>
      <c r="G42" s="74"/>
      <c r="H42" s="74"/>
      <c r="I42" s="74"/>
      <c r="J42" s="74"/>
      <c r="K42" s="74"/>
      <c r="L42" s="74"/>
      <c r="M42" s="74"/>
      <c r="N42" s="74"/>
      <c r="O42" s="74"/>
    </row>
    <row r="43" spans="1:15" ht="18">
      <c r="A43" s="207"/>
      <c r="B43" s="74"/>
      <c r="C43" s="74"/>
      <c r="D43" s="74"/>
      <c r="E43" s="74"/>
      <c r="F43" s="74"/>
      <c r="G43" s="74"/>
      <c r="H43" s="74"/>
      <c r="I43" s="74"/>
      <c r="J43" s="74"/>
      <c r="K43" s="74"/>
      <c r="L43" s="74"/>
      <c r="M43" s="74"/>
      <c r="N43" s="74"/>
      <c r="O43" s="74"/>
    </row>
    <row r="44" spans="1:15" ht="18">
      <c r="A44" s="207"/>
      <c r="B44" s="74"/>
      <c r="C44" s="74"/>
      <c r="D44" s="74"/>
      <c r="E44" s="74"/>
      <c r="F44" s="74"/>
      <c r="G44" s="74"/>
      <c r="H44" s="74"/>
      <c r="I44" s="74"/>
      <c r="J44" s="74"/>
      <c r="K44" s="74"/>
      <c r="L44" s="74"/>
      <c r="M44" s="74"/>
      <c r="N44" s="74"/>
      <c r="O44" s="74"/>
    </row>
    <row r="45" spans="1:15" ht="18">
      <c r="A45" s="207"/>
      <c r="B45" s="74"/>
      <c r="C45" s="74"/>
      <c r="D45" s="74"/>
      <c r="E45" s="74"/>
      <c r="F45" s="74"/>
      <c r="G45" s="74"/>
      <c r="H45" s="74"/>
      <c r="I45" s="74"/>
      <c r="J45" s="74"/>
      <c r="K45" s="74"/>
      <c r="L45" s="74"/>
      <c r="M45" s="74"/>
      <c r="N45" s="74"/>
      <c r="O45" s="74"/>
    </row>
    <row r="46" spans="1:15" ht="18">
      <c r="A46" s="207"/>
      <c r="B46" s="74"/>
      <c r="C46" s="74"/>
      <c r="D46" s="74"/>
      <c r="E46" s="74"/>
      <c r="F46" s="74"/>
      <c r="G46" s="74"/>
      <c r="H46" s="74"/>
      <c r="I46" s="74"/>
      <c r="J46" s="74"/>
      <c r="K46" s="74"/>
      <c r="L46" s="74"/>
      <c r="M46" s="74"/>
      <c r="N46" s="74"/>
      <c r="O46" s="74"/>
    </row>
    <row r="47" spans="1:15" ht="18">
      <c r="A47" s="207"/>
      <c r="B47" s="74"/>
      <c r="C47" s="74"/>
      <c r="D47" s="74"/>
      <c r="E47" s="74"/>
      <c r="F47" s="74"/>
      <c r="G47" s="74"/>
      <c r="H47" s="74"/>
      <c r="I47" s="74"/>
      <c r="J47" s="74"/>
      <c r="K47" s="74"/>
      <c r="L47" s="74"/>
      <c r="M47" s="74"/>
      <c r="N47" s="74"/>
      <c r="O47" s="74"/>
    </row>
    <row r="48" spans="1:15" ht="18">
      <c r="A48" s="207"/>
      <c r="B48" s="211" t="s">
        <v>50</v>
      </c>
      <c r="C48" s="211"/>
      <c r="D48" s="211"/>
      <c r="E48" s="211"/>
      <c r="F48" s="211"/>
      <c r="G48" s="211"/>
      <c r="H48" s="211"/>
      <c r="I48" s="211"/>
      <c r="J48" s="211"/>
      <c r="K48" s="211"/>
      <c r="L48" s="211"/>
      <c r="M48" s="211"/>
      <c r="N48" s="211"/>
      <c r="O48" s="211"/>
    </row>
    <row r="49" spans="1:17">
      <c r="A49" s="207"/>
      <c r="B49" s="228" t="s">
        <v>141</v>
      </c>
      <c r="C49" s="228"/>
      <c r="D49" s="228"/>
      <c r="E49" s="228"/>
      <c r="F49" s="228"/>
      <c r="G49" s="228"/>
      <c r="H49" s="228"/>
      <c r="I49" s="228"/>
      <c r="J49" s="228"/>
      <c r="K49" s="228"/>
      <c r="L49" s="228"/>
      <c r="M49" s="228"/>
      <c r="N49" s="228"/>
      <c r="O49" s="228"/>
    </row>
    <row r="50" spans="1:17">
      <c r="A50" s="207"/>
    </row>
    <row r="51" spans="1:17" ht="25.5">
      <c r="A51" s="6" t="s">
        <v>25</v>
      </c>
      <c r="B51" s="14" t="s">
        <v>0</v>
      </c>
      <c r="C51" s="14" t="s">
        <v>27</v>
      </c>
      <c r="D51" s="15" t="s">
        <v>1</v>
      </c>
      <c r="E51" s="15" t="s">
        <v>2</v>
      </c>
      <c r="F51" s="15" t="s">
        <v>3</v>
      </c>
      <c r="G51" s="15" t="s">
        <v>4</v>
      </c>
      <c r="H51" s="15" t="s">
        <v>5</v>
      </c>
      <c r="I51" s="15" t="s">
        <v>6</v>
      </c>
      <c r="J51" s="15" t="s">
        <v>7</v>
      </c>
      <c r="K51" s="15" t="s">
        <v>8</v>
      </c>
      <c r="L51" s="15" t="s">
        <v>9</v>
      </c>
      <c r="M51" s="15" t="s">
        <v>10</v>
      </c>
      <c r="N51" s="15" t="s">
        <v>11</v>
      </c>
      <c r="O51" s="15" t="s">
        <v>12</v>
      </c>
    </row>
    <row r="52" spans="1:17" ht="15.75">
      <c r="A52" s="95"/>
      <c r="B52" s="210" t="s">
        <v>26</v>
      </c>
      <c r="C52" s="210"/>
      <c r="D52" s="210"/>
      <c r="E52" s="210"/>
      <c r="F52" s="210"/>
      <c r="G52" s="210"/>
      <c r="H52" s="210"/>
      <c r="I52" s="210"/>
      <c r="J52" s="210"/>
      <c r="K52" s="210"/>
      <c r="L52" s="210"/>
      <c r="M52" s="210"/>
      <c r="N52" s="210"/>
      <c r="O52" s="210"/>
    </row>
    <row r="53" spans="1:17" ht="15.75">
      <c r="A53" s="22"/>
      <c r="B53" s="210" t="s">
        <v>14</v>
      </c>
      <c r="C53" s="210"/>
      <c r="D53" s="210"/>
      <c r="E53" s="210"/>
      <c r="F53" s="210"/>
      <c r="G53" s="210"/>
      <c r="H53" s="210"/>
      <c r="I53" s="210"/>
      <c r="J53" s="210"/>
      <c r="K53" s="210"/>
      <c r="L53" s="210"/>
      <c r="M53" s="210"/>
      <c r="N53" s="210"/>
      <c r="O53" s="210"/>
    </row>
    <row r="54" spans="1:17" ht="36.75">
      <c r="A54" s="4" t="s">
        <v>59</v>
      </c>
      <c r="B54" s="7" t="s">
        <v>75</v>
      </c>
      <c r="C54" s="2">
        <v>100</v>
      </c>
      <c r="D54" s="41">
        <v>11.277777777777779</v>
      </c>
      <c r="E54" s="41">
        <v>16.71</v>
      </c>
      <c r="F54" s="41">
        <v>9</v>
      </c>
      <c r="G54" s="41">
        <v>221.73913043478262</v>
      </c>
      <c r="H54" s="41">
        <v>0.15217391304347827</v>
      </c>
      <c r="I54" s="41">
        <v>0.21739130434782608</v>
      </c>
      <c r="J54" s="41">
        <v>3.0434782608695623</v>
      </c>
      <c r="K54" s="41">
        <v>2.5217391304347823</v>
      </c>
      <c r="L54" s="41">
        <v>14.978260869565219</v>
      </c>
      <c r="M54" s="41">
        <v>116.21739130434783</v>
      </c>
      <c r="N54" s="41">
        <v>17.869565217391308</v>
      </c>
      <c r="O54" s="41">
        <v>1.8913043478260869</v>
      </c>
    </row>
    <row r="55" spans="1:17" ht="36.75">
      <c r="A55" s="4" t="s">
        <v>44</v>
      </c>
      <c r="B55" s="7" t="s">
        <v>66</v>
      </c>
      <c r="C55" s="2" t="s">
        <v>22</v>
      </c>
      <c r="D55" s="41">
        <v>6.8313999999999995</v>
      </c>
      <c r="E55" s="41">
        <v>4.4328000000000003</v>
      </c>
      <c r="F55" s="41">
        <v>38.374000000000002</v>
      </c>
      <c r="G55" s="41">
        <v>220.56</v>
      </c>
      <c r="H55" s="41">
        <v>6.8400000000000002E-2</v>
      </c>
      <c r="I55" s="41">
        <v>0</v>
      </c>
      <c r="J55" s="41">
        <v>20</v>
      </c>
      <c r="K55" s="41">
        <v>0.97700000000000009</v>
      </c>
      <c r="L55" s="41">
        <v>14.629799999999999</v>
      </c>
      <c r="M55" s="41">
        <v>46.101299999999995</v>
      </c>
      <c r="N55" s="41">
        <v>10.3428</v>
      </c>
      <c r="O55" s="41">
        <v>1.0324</v>
      </c>
    </row>
    <row r="56" spans="1:17" ht="36.75">
      <c r="A56" s="4" t="s">
        <v>129</v>
      </c>
      <c r="B56" s="16" t="s">
        <v>126</v>
      </c>
      <c r="C56" s="18">
        <v>200</v>
      </c>
      <c r="D56" s="39">
        <v>0.66200000000000003</v>
      </c>
      <c r="E56" s="39">
        <v>9.0000000000000011E-2</v>
      </c>
      <c r="F56" s="39">
        <v>22.03</v>
      </c>
      <c r="G56" s="39">
        <v>92.9</v>
      </c>
      <c r="H56" s="39">
        <v>1.6E-2</v>
      </c>
      <c r="I56" s="39">
        <v>0.72599999999999998</v>
      </c>
      <c r="J56" s="39">
        <v>0</v>
      </c>
      <c r="K56" s="39">
        <v>0.50800000000000001</v>
      </c>
      <c r="L56" s="39">
        <v>32.480000000000004</v>
      </c>
      <c r="M56" s="39">
        <v>23.44</v>
      </c>
      <c r="N56" s="39">
        <v>17.46</v>
      </c>
      <c r="O56" s="39">
        <v>0.69800000000000006</v>
      </c>
    </row>
    <row r="57" spans="1:17" ht="36">
      <c r="A57" s="51" t="s">
        <v>38</v>
      </c>
      <c r="B57" s="7" t="s">
        <v>31</v>
      </c>
      <c r="C57" s="1">
        <v>30</v>
      </c>
      <c r="D57" s="10">
        <v>2.2799999999999998</v>
      </c>
      <c r="E57" s="10">
        <v>0.23999999999999996</v>
      </c>
      <c r="F57" s="10">
        <v>14.759999999999998</v>
      </c>
      <c r="G57" s="12">
        <v>70.5</v>
      </c>
      <c r="H57" s="10">
        <v>3.3000000000000002E-2</v>
      </c>
      <c r="I57" s="11">
        <v>0</v>
      </c>
      <c r="J57" s="11">
        <v>0</v>
      </c>
      <c r="K57" s="10">
        <v>0.33</v>
      </c>
      <c r="L57" s="10">
        <v>6</v>
      </c>
      <c r="M57" s="10">
        <v>19.5</v>
      </c>
      <c r="N57" s="10">
        <v>4.1999999999999993</v>
      </c>
      <c r="O57" s="10">
        <v>0.33</v>
      </c>
    </row>
    <row r="58" spans="1:17" ht="36">
      <c r="A58" s="51" t="s">
        <v>37</v>
      </c>
      <c r="B58" s="7" t="s">
        <v>32</v>
      </c>
      <c r="C58" s="1">
        <v>35</v>
      </c>
      <c r="D58" s="41">
        <v>2.3100000000000005</v>
      </c>
      <c r="E58" s="41">
        <v>0.42</v>
      </c>
      <c r="F58" s="41">
        <v>13.860000000000001</v>
      </c>
      <c r="G58" s="41">
        <v>69.3</v>
      </c>
      <c r="H58" s="41">
        <v>5.9500000000000004E-2</v>
      </c>
      <c r="I58" s="41">
        <v>0</v>
      </c>
      <c r="J58" s="41">
        <v>0</v>
      </c>
      <c r="K58" s="41">
        <v>0.49</v>
      </c>
      <c r="L58" s="41">
        <v>10.150000000000002</v>
      </c>
      <c r="M58" s="41">
        <v>52.5</v>
      </c>
      <c r="N58" s="41">
        <v>16.45</v>
      </c>
      <c r="O58" s="41">
        <v>1.365</v>
      </c>
    </row>
    <row r="59" spans="1:17" ht="15.75">
      <c r="A59" s="21"/>
      <c r="B59" s="19" t="s">
        <v>15</v>
      </c>
      <c r="C59" s="20">
        <v>550</v>
      </c>
      <c r="D59" s="26">
        <f>SUM(D54:D58)</f>
        <v>23.361177777777776</v>
      </c>
      <c r="E59" s="26">
        <f t="shared" ref="E59:O59" si="0">SUM(E54:E58)</f>
        <v>21.892800000000001</v>
      </c>
      <c r="F59" s="26">
        <f t="shared" si="0"/>
        <v>98.023999999999987</v>
      </c>
      <c r="G59" s="26">
        <f t="shared" si="0"/>
        <v>674.99913043478261</v>
      </c>
      <c r="H59" s="26">
        <f t="shared" si="0"/>
        <v>0.32907391304347833</v>
      </c>
      <c r="I59" s="26">
        <f t="shared" si="0"/>
        <v>0.94339130434782603</v>
      </c>
      <c r="J59" s="26">
        <f t="shared" si="0"/>
        <v>23.043478260869563</v>
      </c>
      <c r="K59" s="26">
        <f t="shared" si="0"/>
        <v>4.8267391304347829</v>
      </c>
      <c r="L59" s="26">
        <f t="shared" si="0"/>
        <v>78.238060869565231</v>
      </c>
      <c r="M59" s="26">
        <f t="shared" si="0"/>
        <v>257.75869130434785</v>
      </c>
      <c r="N59" s="26">
        <f t="shared" si="0"/>
        <v>66.322365217391308</v>
      </c>
      <c r="O59" s="26">
        <f t="shared" si="0"/>
        <v>5.3167043478260867</v>
      </c>
      <c r="P59" s="26" t="e">
        <f>#REF!+P54+P55+P56+P57+P58</f>
        <v>#REF!</v>
      </c>
      <c r="Q59" s="26" t="e">
        <f>#REF!+Q54+Q55+Q56+Q57+Q58</f>
        <v>#REF!</v>
      </c>
    </row>
    <row r="60" spans="1:17" ht="15.75">
      <c r="A60" s="143"/>
      <c r="B60" s="144"/>
      <c r="C60" s="144"/>
      <c r="D60" s="144"/>
      <c r="E60" s="144"/>
      <c r="F60" s="144"/>
      <c r="G60" s="144"/>
      <c r="H60" s="144"/>
      <c r="I60" s="144"/>
      <c r="J60" s="144"/>
      <c r="K60" s="144"/>
      <c r="L60" s="144"/>
      <c r="M60" s="144"/>
      <c r="N60" s="144"/>
      <c r="O60" s="144"/>
    </row>
    <row r="61" spans="1:17" ht="15.75">
      <c r="A61" s="95"/>
      <c r="B61" s="210" t="s">
        <v>16</v>
      </c>
      <c r="C61" s="210"/>
      <c r="D61" s="210"/>
      <c r="E61" s="210"/>
      <c r="F61" s="210"/>
      <c r="G61" s="210"/>
      <c r="H61" s="210"/>
      <c r="I61" s="210"/>
      <c r="J61" s="210"/>
      <c r="K61" s="210"/>
      <c r="L61" s="210"/>
      <c r="M61" s="210"/>
      <c r="N61" s="210"/>
      <c r="O61" s="210"/>
    </row>
    <row r="62" spans="1:17" ht="36">
      <c r="A62" s="51" t="s">
        <v>65</v>
      </c>
      <c r="B62" s="7" t="s">
        <v>48</v>
      </c>
      <c r="C62" s="3" t="s">
        <v>72</v>
      </c>
      <c r="D62" s="41">
        <v>2.63</v>
      </c>
      <c r="E62" s="41">
        <v>2.66</v>
      </c>
      <c r="F62" s="41">
        <v>0</v>
      </c>
      <c r="G62" s="41">
        <v>34.333333333333336</v>
      </c>
      <c r="H62" s="41">
        <v>3.3333333333333335E-3</v>
      </c>
      <c r="I62" s="41">
        <v>6.9999999999999993E-2</v>
      </c>
      <c r="J62" s="41">
        <v>21</v>
      </c>
      <c r="K62" s="41">
        <v>0.04</v>
      </c>
      <c r="L62" s="41">
        <v>100</v>
      </c>
      <c r="M62" s="41">
        <v>60</v>
      </c>
      <c r="N62" s="41">
        <v>5.5</v>
      </c>
      <c r="O62" s="41">
        <v>6.9999999999999993E-2</v>
      </c>
    </row>
    <row r="63" spans="1:17" ht="36">
      <c r="A63" s="51" t="s">
        <v>148</v>
      </c>
      <c r="B63" s="7" t="s">
        <v>147</v>
      </c>
      <c r="C63" s="1" t="s">
        <v>24</v>
      </c>
      <c r="D63" s="41">
        <v>10.45</v>
      </c>
      <c r="E63" s="41">
        <v>11.71</v>
      </c>
      <c r="F63" s="41">
        <v>22.89</v>
      </c>
      <c r="G63" s="41">
        <v>221</v>
      </c>
      <c r="H63" s="41">
        <v>0.03</v>
      </c>
      <c r="I63" s="41">
        <v>0.92</v>
      </c>
      <c r="J63" s="83"/>
      <c r="K63" s="41">
        <v>2.61</v>
      </c>
      <c r="L63" s="41">
        <v>21.81</v>
      </c>
      <c r="M63" s="41">
        <v>154.15</v>
      </c>
      <c r="N63" s="41">
        <v>22.03</v>
      </c>
      <c r="O63" s="41">
        <v>3.06</v>
      </c>
    </row>
    <row r="64" spans="1:17" ht="36.75">
      <c r="A64" s="4" t="s">
        <v>122</v>
      </c>
      <c r="B64" s="7" t="s">
        <v>39</v>
      </c>
      <c r="C64" s="2" t="s">
        <v>103</v>
      </c>
      <c r="D64" s="41">
        <v>5.5479520958083999</v>
      </c>
      <c r="E64" s="41">
        <v>6.9306586826347303</v>
      </c>
      <c r="F64" s="41">
        <v>37.714922155688598</v>
      </c>
      <c r="G64" s="41">
        <v>276.56047904191621</v>
      </c>
      <c r="H64" s="41">
        <v>0.252</v>
      </c>
      <c r="I64" s="41">
        <v>0</v>
      </c>
      <c r="J64" s="41">
        <v>11.976047904191617</v>
      </c>
      <c r="K64" s="41">
        <v>0.5009341317365269</v>
      </c>
      <c r="L64" s="41">
        <v>29.506562874251497</v>
      </c>
      <c r="M64" s="41">
        <v>249.71820359281438</v>
      </c>
      <c r="N64" s="41">
        <v>168.624</v>
      </c>
      <c r="O64" s="41">
        <v>5.6579880239520968</v>
      </c>
    </row>
    <row r="65" spans="1:17" ht="36">
      <c r="A65" s="51" t="s">
        <v>45</v>
      </c>
      <c r="B65" s="7" t="s">
        <v>35</v>
      </c>
      <c r="C65" s="1" t="s">
        <v>68</v>
      </c>
      <c r="D65" s="41">
        <v>0.13</v>
      </c>
      <c r="E65" s="41">
        <v>0.02</v>
      </c>
      <c r="F65" s="41">
        <v>10.199999999999999</v>
      </c>
      <c r="G65" s="41">
        <v>42</v>
      </c>
      <c r="H65" s="41"/>
      <c r="I65" s="41">
        <v>2.83</v>
      </c>
      <c r="J65" s="41"/>
      <c r="K65" s="41">
        <v>0.01</v>
      </c>
      <c r="L65" s="41">
        <v>14.05</v>
      </c>
      <c r="M65" s="41">
        <v>4.4000000000000004</v>
      </c>
      <c r="N65" s="41">
        <v>2.4</v>
      </c>
      <c r="O65" s="41">
        <v>0.34</v>
      </c>
    </row>
    <row r="66" spans="1:17" ht="36">
      <c r="A66" s="51" t="s">
        <v>38</v>
      </c>
      <c r="B66" s="16" t="s">
        <v>31</v>
      </c>
      <c r="C66" s="1">
        <v>20</v>
      </c>
      <c r="D66" s="10">
        <v>1.5199999999999998</v>
      </c>
      <c r="E66" s="10">
        <v>0.15999999999999998</v>
      </c>
      <c r="F66" s="10">
        <v>9.8399999999999981</v>
      </c>
      <c r="G66" s="12">
        <v>47</v>
      </c>
      <c r="H66" s="10">
        <v>2.2000000000000002E-2</v>
      </c>
      <c r="I66" s="11">
        <v>0</v>
      </c>
      <c r="J66" s="11">
        <v>0</v>
      </c>
      <c r="K66" s="10">
        <v>0.22</v>
      </c>
      <c r="L66" s="10">
        <v>4</v>
      </c>
      <c r="M66" s="10">
        <v>13</v>
      </c>
      <c r="N66" s="10">
        <v>2.7999999999999994</v>
      </c>
      <c r="O66" s="10">
        <v>0.22</v>
      </c>
    </row>
    <row r="67" spans="1:17" ht="36">
      <c r="A67" s="51" t="s">
        <v>37</v>
      </c>
      <c r="B67" s="16" t="s">
        <v>32</v>
      </c>
      <c r="C67" s="17">
        <v>40</v>
      </c>
      <c r="D67" s="39">
        <v>2.64</v>
      </c>
      <c r="E67" s="39">
        <v>0.48</v>
      </c>
      <c r="F67" s="39">
        <v>15.840000000000002</v>
      </c>
      <c r="G67" s="39">
        <v>79.2</v>
      </c>
      <c r="H67" s="39">
        <v>6.8000000000000005E-2</v>
      </c>
      <c r="I67" s="39">
        <v>0</v>
      </c>
      <c r="J67" s="39">
        <v>0</v>
      </c>
      <c r="K67" s="39">
        <v>0.55999999999999994</v>
      </c>
      <c r="L67" s="39">
        <v>11.600000000000001</v>
      </c>
      <c r="M67" s="39">
        <v>60</v>
      </c>
      <c r="N67" s="39">
        <v>18.8</v>
      </c>
      <c r="O67" s="39">
        <v>1.56</v>
      </c>
    </row>
    <row r="68" spans="1:17" ht="15.75">
      <c r="A68" s="21"/>
      <c r="B68" s="19" t="s">
        <v>15</v>
      </c>
      <c r="C68" s="20">
        <v>553</v>
      </c>
      <c r="D68" s="26">
        <f>SUM(D62:D67)</f>
        <v>22.917952095808396</v>
      </c>
      <c r="E68" s="26">
        <f t="shared" ref="E68:O68" si="1">SUM(E62:E67)</f>
        <v>21.960658682634733</v>
      </c>
      <c r="F68" s="26">
        <f t="shared" si="1"/>
        <v>96.484922155688608</v>
      </c>
      <c r="G68" s="26">
        <f t="shared" si="1"/>
        <v>700.09381237524963</v>
      </c>
      <c r="H68" s="26">
        <f t="shared" si="1"/>
        <v>0.37533333333333335</v>
      </c>
      <c r="I68" s="26">
        <f t="shared" si="1"/>
        <v>3.8200000000000003</v>
      </c>
      <c r="J68" s="26">
        <f t="shared" si="1"/>
        <v>32.976047904191617</v>
      </c>
      <c r="K68" s="26">
        <f t="shared" si="1"/>
        <v>3.940934131736527</v>
      </c>
      <c r="L68" s="26">
        <f t="shared" si="1"/>
        <v>180.96656287425151</v>
      </c>
      <c r="M68" s="26">
        <f t="shared" si="1"/>
        <v>541.26820359281442</v>
      </c>
      <c r="N68" s="26">
        <f t="shared" si="1"/>
        <v>220.15400000000002</v>
      </c>
      <c r="O68" s="26">
        <f t="shared" si="1"/>
        <v>10.907988023952097</v>
      </c>
      <c r="P68" s="134">
        <v>0.25</v>
      </c>
      <c r="Q68" s="72">
        <v>0.25</v>
      </c>
    </row>
    <row r="69" spans="1:17" ht="15.75" customHeight="1">
      <c r="A69" s="162"/>
      <c r="B69" s="162"/>
      <c r="C69" s="162"/>
      <c r="D69" s="162"/>
      <c r="E69" s="162"/>
      <c r="F69" s="162"/>
      <c r="G69" s="162"/>
      <c r="H69" s="162"/>
      <c r="I69" s="162"/>
      <c r="J69" s="162"/>
      <c r="K69" s="162"/>
      <c r="L69" s="162"/>
      <c r="M69" s="162"/>
      <c r="N69" s="162"/>
      <c r="O69" s="162"/>
    </row>
    <row r="70" spans="1:17" ht="15.75">
      <c r="A70" s="95"/>
      <c r="B70" s="210" t="s">
        <v>17</v>
      </c>
      <c r="C70" s="210"/>
      <c r="D70" s="210"/>
      <c r="E70" s="210"/>
      <c r="F70" s="210"/>
      <c r="G70" s="210"/>
      <c r="H70" s="210"/>
      <c r="I70" s="210"/>
      <c r="J70" s="210"/>
      <c r="K70" s="210"/>
      <c r="L70" s="210"/>
      <c r="M70" s="210"/>
      <c r="N70" s="210"/>
      <c r="O70" s="210"/>
    </row>
    <row r="71" spans="1:17" ht="33.75">
      <c r="A71" s="163" t="s">
        <v>198</v>
      </c>
      <c r="B71" s="201" t="s">
        <v>199</v>
      </c>
      <c r="C71" s="149">
        <v>100</v>
      </c>
      <c r="D71" s="148">
        <v>1.2909999999999999</v>
      </c>
      <c r="E71" s="148">
        <v>6.0830000000000002</v>
      </c>
      <c r="F71" s="148">
        <v>11.205</v>
      </c>
      <c r="G71" s="148">
        <v>103.9</v>
      </c>
      <c r="H71" s="148">
        <v>2.0000000000000004E-2</v>
      </c>
      <c r="I71" s="148">
        <v>6.4400000000000013</v>
      </c>
      <c r="J71" s="148">
        <v>0</v>
      </c>
      <c r="K71" s="148">
        <v>10.600000000000001</v>
      </c>
      <c r="L71" s="148">
        <v>29.268000000000001</v>
      </c>
      <c r="M71" s="148">
        <v>31.808</v>
      </c>
      <c r="N71" s="148">
        <v>16.832000000000001</v>
      </c>
      <c r="O71" s="148">
        <v>1.4800000000000002</v>
      </c>
    </row>
    <row r="72" spans="1:17" ht="36">
      <c r="A72" s="51" t="s">
        <v>118</v>
      </c>
      <c r="B72" s="7" t="s">
        <v>114</v>
      </c>
      <c r="C72" s="18" t="s">
        <v>115</v>
      </c>
      <c r="D72" s="39">
        <v>12.0024</v>
      </c>
      <c r="E72" s="39">
        <v>10.0406</v>
      </c>
      <c r="F72" s="39">
        <v>13.76036</v>
      </c>
      <c r="G72" s="39">
        <v>195.1</v>
      </c>
      <c r="H72" s="39">
        <v>0.10400000000000001</v>
      </c>
      <c r="I72" s="39">
        <v>3.0350000000000001</v>
      </c>
      <c r="J72" s="39">
        <v>64.92</v>
      </c>
      <c r="K72" s="39">
        <v>1.702</v>
      </c>
      <c r="L72" s="39">
        <v>47.545999999999999</v>
      </c>
      <c r="M72" s="39">
        <v>162.00800000000001</v>
      </c>
      <c r="N72" s="39">
        <v>24.734000000000002</v>
      </c>
      <c r="O72" s="39">
        <v>1.6456</v>
      </c>
    </row>
    <row r="73" spans="1:17" ht="24.75">
      <c r="A73" s="4" t="s">
        <v>58</v>
      </c>
      <c r="B73" s="16" t="s">
        <v>57</v>
      </c>
      <c r="C73" s="18">
        <v>180</v>
      </c>
      <c r="D73" s="39">
        <v>5.4450000000000003</v>
      </c>
      <c r="E73" s="39">
        <v>11.45</v>
      </c>
      <c r="F73" s="39">
        <v>44.12</v>
      </c>
      <c r="G73" s="39">
        <v>262.64</v>
      </c>
      <c r="H73" s="39">
        <v>3.0600000000000002E-2</v>
      </c>
      <c r="I73" s="39">
        <v>0</v>
      </c>
      <c r="J73" s="39">
        <v>0</v>
      </c>
      <c r="K73" s="39">
        <v>0.33839999999999998</v>
      </c>
      <c r="L73" s="39">
        <v>1.6379999999999999</v>
      </c>
      <c r="M73" s="39">
        <v>73.134</v>
      </c>
      <c r="N73" s="39">
        <v>19.602</v>
      </c>
      <c r="O73" s="39">
        <v>0.63179999999999992</v>
      </c>
    </row>
    <row r="74" spans="1:17" ht="36.75">
      <c r="A74" s="4" t="s">
        <v>40</v>
      </c>
      <c r="B74" s="16" t="s">
        <v>127</v>
      </c>
      <c r="C74" s="18" t="s">
        <v>206</v>
      </c>
      <c r="D74" s="39">
        <v>0.09</v>
      </c>
      <c r="E74" s="39">
        <v>0.02</v>
      </c>
      <c r="F74" s="39">
        <v>10.72</v>
      </c>
      <c r="G74" s="39">
        <v>43.34</v>
      </c>
      <c r="H74" s="39"/>
      <c r="I74" s="39">
        <v>0.03</v>
      </c>
      <c r="J74" s="39"/>
      <c r="K74" s="39"/>
      <c r="L74" s="39">
        <v>11.25</v>
      </c>
      <c r="M74" s="39">
        <v>2.95</v>
      </c>
      <c r="N74" s="39">
        <v>1.7</v>
      </c>
      <c r="O74" s="39">
        <v>0.28999999999999998</v>
      </c>
    </row>
    <row r="75" spans="1:17" ht="36">
      <c r="A75" s="51" t="s">
        <v>37</v>
      </c>
      <c r="B75" s="16" t="s">
        <v>32</v>
      </c>
      <c r="C75" s="17">
        <v>40</v>
      </c>
      <c r="D75" s="39">
        <v>2.64</v>
      </c>
      <c r="E75" s="39">
        <v>0.48</v>
      </c>
      <c r="F75" s="39">
        <v>15.840000000000002</v>
      </c>
      <c r="G75" s="39">
        <v>79.2</v>
      </c>
      <c r="H75" s="39">
        <v>6.8000000000000005E-2</v>
      </c>
      <c r="I75" s="39">
        <v>0</v>
      </c>
      <c r="J75" s="39">
        <v>0</v>
      </c>
      <c r="K75" s="39">
        <v>0.55999999999999994</v>
      </c>
      <c r="L75" s="39">
        <v>11.600000000000001</v>
      </c>
      <c r="M75" s="39">
        <v>60</v>
      </c>
      <c r="N75" s="39">
        <v>18.8</v>
      </c>
      <c r="O75" s="39">
        <v>1.56</v>
      </c>
    </row>
    <row r="76" spans="1:17" ht="15.75">
      <c r="A76" s="21"/>
      <c r="B76" s="19" t="s">
        <v>15</v>
      </c>
      <c r="C76" s="20">
        <v>628.5</v>
      </c>
      <c r="D76" s="26">
        <f>SUM(D71:D75)</f>
        <v>21.468399999999999</v>
      </c>
      <c r="E76" s="26">
        <v>24.13</v>
      </c>
      <c r="F76" s="26">
        <f t="shared" ref="F76:O76" si="2">SUM(F71:F75)</f>
        <v>95.645359999999997</v>
      </c>
      <c r="G76" s="26">
        <f t="shared" si="2"/>
        <v>684.18000000000006</v>
      </c>
      <c r="H76" s="26">
        <f t="shared" si="2"/>
        <v>0.22260000000000002</v>
      </c>
      <c r="I76" s="26">
        <f t="shared" si="2"/>
        <v>9.5050000000000008</v>
      </c>
      <c r="J76" s="26">
        <f t="shared" si="2"/>
        <v>64.92</v>
      </c>
      <c r="K76" s="26">
        <f t="shared" si="2"/>
        <v>13.200400000000002</v>
      </c>
      <c r="L76" s="26">
        <f t="shared" si="2"/>
        <v>101.30199999999999</v>
      </c>
      <c r="M76" s="26">
        <f t="shared" si="2"/>
        <v>329.9</v>
      </c>
      <c r="N76" s="26">
        <f t="shared" si="2"/>
        <v>81.668000000000006</v>
      </c>
      <c r="O76" s="26">
        <f t="shared" si="2"/>
        <v>5.6074000000000002</v>
      </c>
      <c r="P76" s="134">
        <v>0.25</v>
      </c>
      <c r="Q76" s="72">
        <v>0.25</v>
      </c>
    </row>
    <row r="77" spans="1:17" ht="15.75">
      <c r="A77" s="31"/>
      <c r="B77" s="32"/>
      <c r="C77" s="33"/>
      <c r="D77" s="44"/>
      <c r="E77" s="44"/>
      <c r="F77" s="44"/>
      <c r="G77" s="44"/>
      <c r="H77" s="44"/>
      <c r="I77" s="44"/>
      <c r="J77" s="44"/>
      <c r="K77" s="44"/>
      <c r="L77" s="44"/>
      <c r="M77" s="44"/>
      <c r="N77" s="44"/>
      <c r="O77" s="44"/>
    </row>
    <row r="78" spans="1:17" ht="15.75">
      <c r="A78" s="95"/>
      <c r="B78" s="45" t="s">
        <v>19</v>
      </c>
      <c r="C78" s="216"/>
      <c r="D78" s="217"/>
      <c r="E78" s="217"/>
      <c r="F78" s="217"/>
      <c r="G78" s="217"/>
      <c r="H78" s="217"/>
      <c r="I78" s="217"/>
      <c r="J78" s="217"/>
      <c r="K78" s="217"/>
      <c r="L78" s="217"/>
      <c r="M78" s="217"/>
      <c r="N78" s="217"/>
      <c r="O78" s="218"/>
    </row>
    <row r="79" spans="1:17" ht="36.75">
      <c r="A79" s="4" t="s">
        <v>105</v>
      </c>
      <c r="B79" s="28" t="s">
        <v>106</v>
      </c>
      <c r="C79" s="27" t="s">
        <v>24</v>
      </c>
      <c r="D79" s="39">
        <v>9.15</v>
      </c>
      <c r="E79" s="40">
        <v>5.62</v>
      </c>
      <c r="F79" s="40">
        <v>7.8</v>
      </c>
      <c r="G79" s="39">
        <v>105</v>
      </c>
      <c r="H79" s="39">
        <v>0.05</v>
      </c>
      <c r="I79" s="40">
        <v>3.73</v>
      </c>
      <c r="J79" s="40">
        <v>5.82</v>
      </c>
      <c r="K79" s="40">
        <v>2.52</v>
      </c>
      <c r="L79" s="39">
        <v>39.07</v>
      </c>
      <c r="M79" s="39">
        <v>162.19</v>
      </c>
      <c r="N79" s="39">
        <v>48.53</v>
      </c>
      <c r="O79" s="39">
        <v>0.85</v>
      </c>
    </row>
    <row r="80" spans="1:17" ht="36.75">
      <c r="A80" s="4" t="s">
        <v>43</v>
      </c>
      <c r="B80" s="16" t="s">
        <v>113</v>
      </c>
      <c r="C80" s="18" t="s">
        <v>103</v>
      </c>
      <c r="D80" s="39">
        <v>3.71</v>
      </c>
      <c r="E80" s="40">
        <v>7.95</v>
      </c>
      <c r="F80" s="40">
        <v>24.57</v>
      </c>
      <c r="G80" s="40">
        <v>184.5</v>
      </c>
      <c r="H80" s="39">
        <v>0.16740000000000002</v>
      </c>
      <c r="I80" s="39">
        <v>21.792599999999997</v>
      </c>
      <c r="J80" s="39">
        <v>12</v>
      </c>
      <c r="K80" s="39">
        <v>0.245</v>
      </c>
      <c r="L80" s="39">
        <v>45.09</v>
      </c>
      <c r="M80" s="39">
        <v>104.81</v>
      </c>
      <c r="N80" s="39">
        <v>33.299999999999997</v>
      </c>
      <c r="O80" s="39">
        <v>1.1599999999999999</v>
      </c>
    </row>
    <row r="81" spans="1:18" ht="36.75">
      <c r="A81" s="4" t="s">
        <v>213</v>
      </c>
      <c r="B81" s="16" t="s">
        <v>212</v>
      </c>
      <c r="C81" s="18">
        <v>100</v>
      </c>
      <c r="D81" s="39">
        <v>1.2266666666666668</v>
      </c>
      <c r="E81" s="40">
        <v>3.25</v>
      </c>
      <c r="F81" s="40">
        <v>7.89</v>
      </c>
      <c r="G81" s="40">
        <v>77</v>
      </c>
      <c r="H81" s="39">
        <v>0.03</v>
      </c>
      <c r="I81" s="39">
        <v>17.079999999999998</v>
      </c>
      <c r="J81" s="39">
        <v>0</v>
      </c>
      <c r="K81" s="39">
        <v>1.95</v>
      </c>
      <c r="L81" s="39">
        <v>58.75</v>
      </c>
      <c r="M81" s="39">
        <v>40.69</v>
      </c>
      <c r="N81" s="39">
        <v>20.85</v>
      </c>
      <c r="O81" s="39">
        <v>0.83</v>
      </c>
      <c r="P81">
        <v>0</v>
      </c>
      <c r="Q81" s="71">
        <v>0</v>
      </c>
    </row>
    <row r="82" spans="1:18" ht="36">
      <c r="A82" s="51" t="s">
        <v>46</v>
      </c>
      <c r="B82" s="7" t="s">
        <v>33</v>
      </c>
      <c r="C82" s="2">
        <v>200</v>
      </c>
      <c r="D82" s="41">
        <v>0.16000000000000003</v>
      </c>
      <c r="E82" s="41">
        <v>0.16000000000000003</v>
      </c>
      <c r="F82" s="41">
        <v>13.91</v>
      </c>
      <c r="G82" s="41">
        <v>58.74</v>
      </c>
      <c r="H82" s="41">
        <v>1.2E-2</v>
      </c>
      <c r="I82" s="41">
        <v>0.9</v>
      </c>
      <c r="J82" s="41">
        <v>0</v>
      </c>
      <c r="K82" s="41">
        <v>8.0000000000000016E-2</v>
      </c>
      <c r="L82" s="41">
        <v>14.180000000000001</v>
      </c>
      <c r="M82" s="41">
        <v>4.4000000000000004</v>
      </c>
      <c r="N82" s="41">
        <v>5.1400000000000006</v>
      </c>
      <c r="O82" s="41">
        <v>0.95199999999999996</v>
      </c>
    </row>
    <row r="83" spans="1:18" ht="36">
      <c r="A83" s="51" t="s">
        <v>38</v>
      </c>
      <c r="B83" s="16" t="s">
        <v>31</v>
      </c>
      <c r="C83" s="1">
        <v>30</v>
      </c>
      <c r="D83" s="10">
        <v>2.2799999999999998</v>
      </c>
      <c r="E83" s="10">
        <v>0.23999999999999996</v>
      </c>
      <c r="F83" s="10">
        <v>14.759999999999998</v>
      </c>
      <c r="G83" s="12">
        <v>70.5</v>
      </c>
      <c r="H83" s="10">
        <v>3.3000000000000002E-2</v>
      </c>
      <c r="I83" s="11">
        <v>0</v>
      </c>
      <c r="J83" s="11">
        <v>0</v>
      </c>
      <c r="K83" s="10">
        <v>0.33</v>
      </c>
      <c r="L83" s="10">
        <v>6</v>
      </c>
      <c r="M83" s="10">
        <v>19.5</v>
      </c>
      <c r="N83" s="10">
        <v>4.1999999999999993</v>
      </c>
      <c r="O83" s="10">
        <v>0.33</v>
      </c>
    </row>
    <row r="84" spans="1:18" ht="36">
      <c r="A84" s="51" t="s">
        <v>37</v>
      </c>
      <c r="B84" s="16" t="s">
        <v>32</v>
      </c>
      <c r="C84" s="17">
        <v>25</v>
      </c>
      <c r="D84" s="39">
        <v>1.6500000000000001</v>
      </c>
      <c r="E84" s="39">
        <v>0.3</v>
      </c>
      <c r="F84" s="39">
        <v>9.9</v>
      </c>
      <c r="G84" s="39">
        <v>49.5</v>
      </c>
      <c r="H84" s="39">
        <v>4.2500000000000003E-2</v>
      </c>
      <c r="I84" s="39">
        <v>0</v>
      </c>
      <c r="J84" s="39">
        <v>0</v>
      </c>
      <c r="K84" s="39">
        <v>0.35</v>
      </c>
      <c r="L84" s="39">
        <v>7.2500000000000009</v>
      </c>
      <c r="M84" s="39">
        <v>37.5</v>
      </c>
      <c r="N84" s="39">
        <v>11.75</v>
      </c>
      <c r="O84" s="39">
        <v>0.97500000000000009</v>
      </c>
    </row>
    <row r="85" spans="1:18" ht="15.75">
      <c r="A85" s="21"/>
      <c r="B85" s="19" t="s">
        <v>15</v>
      </c>
      <c r="C85" s="20">
        <v>638</v>
      </c>
      <c r="D85" s="26">
        <f t="shared" ref="D85:O85" si="3">SUM(D79:D84)</f>
        <v>18.176666666666666</v>
      </c>
      <c r="E85" s="26">
        <f t="shared" si="3"/>
        <v>17.52</v>
      </c>
      <c r="F85" s="26">
        <f t="shared" si="3"/>
        <v>78.830000000000013</v>
      </c>
      <c r="G85" s="26">
        <f t="shared" si="3"/>
        <v>545.24</v>
      </c>
      <c r="H85" s="26">
        <f t="shared" si="3"/>
        <v>0.33489999999999998</v>
      </c>
      <c r="I85" s="26">
        <f t="shared" si="3"/>
        <v>43.502599999999994</v>
      </c>
      <c r="J85" s="26">
        <f t="shared" si="3"/>
        <v>17.82</v>
      </c>
      <c r="K85" s="26">
        <f t="shared" si="3"/>
        <v>5.4749999999999996</v>
      </c>
      <c r="L85" s="26">
        <f t="shared" si="3"/>
        <v>170.34</v>
      </c>
      <c r="M85" s="26">
        <f t="shared" si="3"/>
        <v>369.09</v>
      </c>
      <c r="N85" s="26">
        <f t="shared" si="3"/>
        <v>123.77000000000001</v>
      </c>
      <c r="O85" s="26">
        <f t="shared" si="3"/>
        <v>5.0969999999999995</v>
      </c>
      <c r="P85" s="134">
        <v>0.2</v>
      </c>
      <c r="Q85" s="72">
        <v>0.2</v>
      </c>
    </row>
    <row r="86" spans="1:18" ht="15.75">
      <c r="A86" s="31"/>
      <c r="B86" s="32"/>
      <c r="C86" s="33"/>
      <c r="D86" s="44"/>
      <c r="E86" s="44"/>
      <c r="F86" s="44"/>
      <c r="G86" s="44"/>
      <c r="H86" s="44"/>
      <c r="I86" s="44"/>
      <c r="J86" s="44"/>
      <c r="K86" s="44"/>
      <c r="L86" s="44"/>
      <c r="M86" s="44"/>
      <c r="N86" s="44"/>
      <c r="O86" s="44"/>
    </row>
    <row r="87" spans="1:18">
      <c r="A87" s="164"/>
      <c r="B87" s="49"/>
      <c r="C87" s="49"/>
      <c r="D87" s="49"/>
      <c r="E87" s="49"/>
      <c r="F87" s="49"/>
      <c r="G87" s="49"/>
      <c r="H87" s="49"/>
      <c r="I87" s="49"/>
      <c r="J87" s="49"/>
      <c r="K87" s="49"/>
      <c r="L87" s="49"/>
      <c r="M87" s="49"/>
      <c r="N87" s="49"/>
      <c r="O87" s="49"/>
      <c r="R87"/>
    </row>
    <row r="88" spans="1:18" ht="15.75">
      <c r="A88" s="95"/>
      <c r="B88" s="210" t="s">
        <v>20</v>
      </c>
      <c r="C88" s="210"/>
      <c r="D88" s="210"/>
      <c r="E88" s="210"/>
      <c r="F88" s="210"/>
      <c r="G88" s="210"/>
      <c r="H88" s="210"/>
      <c r="I88" s="210"/>
      <c r="J88" s="210"/>
      <c r="K88" s="210"/>
      <c r="L88" s="210"/>
      <c r="M88" s="210"/>
      <c r="N88" s="210"/>
      <c r="O88" s="210"/>
      <c r="R88"/>
    </row>
    <row r="89" spans="1:18" ht="36.75">
      <c r="A89" s="4" t="s">
        <v>49</v>
      </c>
      <c r="B89" s="16" t="s">
        <v>48</v>
      </c>
      <c r="C89" s="17">
        <v>15</v>
      </c>
      <c r="D89" s="39">
        <v>3.9449999999999998</v>
      </c>
      <c r="E89" s="39">
        <v>3.99</v>
      </c>
      <c r="F89" s="39">
        <v>0</v>
      </c>
      <c r="G89" s="39">
        <v>51.5</v>
      </c>
      <c r="H89" s="39">
        <v>5.0000000000000001E-3</v>
      </c>
      <c r="I89" s="39">
        <v>0.105</v>
      </c>
      <c r="J89" s="39">
        <v>31.5</v>
      </c>
      <c r="K89" s="39">
        <v>0.06</v>
      </c>
      <c r="L89" s="39">
        <v>150</v>
      </c>
      <c r="M89" s="39">
        <v>90</v>
      </c>
      <c r="N89" s="39">
        <v>8.25</v>
      </c>
      <c r="O89" s="39">
        <v>0.105</v>
      </c>
      <c r="R89"/>
    </row>
    <row r="90" spans="1:18" ht="36.75">
      <c r="A90" s="4" t="s">
        <v>63</v>
      </c>
      <c r="B90" s="16" t="s">
        <v>62</v>
      </c>
      <c r="C90" s="27" t="s">
        <v>28</v>
      </c>
      <c r="D90" s="39">
        <v>13.166666666666666</v>
      </c>
      <c r="E90" s="23">
        <v>8.9555555555555557</v>
      </c>
      <c r="F90" s="23">
        <v>20.584444444444443</v>
      </c>
      <c r="G90" s="24">
        <v>220</v>
      </c>
      <c r="H90" s="23">
        <v>0.20000000000000004</v>
      </c>
      <c r="I90" s="23">
        <v>0.9</v>
      </c>
      <c r="J90" s="23">
        <v>13.799999999999997</v>
      </c>
      <c r="K90" s="25">
        <v>68.300000000000011</v>
      </c>
      <c r="L90" s="23">
        <v>57.38000000000001</v>
      </c>
      <c r="M90" s="23">
        <v>77</v>
      </c>
      <c r="N90" s="23">
        <v>22.2</v>
      </c>
      <c r="O90" s="23">
        <v>3.6</v>
      </c>
      <c r="R90"/>
    </row>
    <row r="91" spans="1:18" ht="36.75">
      <c r="A91" s="4" t="s">
        <v>210</v>
      </c>
      <c r="B91" s="16" t="s">
        <v>211</v>
      </c>
      <c r="C91" s="27" t="s">
        <v>209</v>
      </c>
      <c r="D91" s="39">
        <v>2.2200000000000002</v>
      </c>
      <c r="E91" s="23">
        <v>8.5299999999999994</v>
      </c>
      <c r="F91" s="23">
        <v>40.08</v>
      </c>
      <c r="G91" s="39">
        <v>227.44</v>
      </c>
      <c r="H91" s="23">
        <v>9.0000000000000011E-2</v>
      </c>
      <c r="I91" s="23">
        <v>0.86399999999999999</v>
      </c>
      <c r="J91" s="23">
        <v>33.32</v>
      </c>
      <c r="K91" s="25">
        <v>0.122</v>
      </c>
      <c r="L91" s="23">
        <v>119.08199999999999</v>
      </c>
      <c r="M91" s="23">
        <v>139.84800000000001</v>
      </c>
      <c r="N91" s="23">
        <v>33.497999999999998</v>
      </c>
      <c r="O91" s="23">
        <v>0.72100000000000009</v>
      </c>
      <c r="R91"/>
    </row>
    <row r="92" spans="1:18" ht="36.75">
      <c r="A92" s="4" t="s">
        <v>45</v>
      </c>
      <c r="B92" s="16" t="s">
        <v>35</v>
      </c>
      <c r="C92" s="18" t="s">
        <v>68</v>
      </c>
      <c r="D92" s="39">
        <v>0.13</v>
      </c>
      <c r="E92" s="39">
        <v>0.02</v>
      </c>
      <c r="F92" s="39">
        <v>10.199999999999999</v>
      </c>
      <c r="G92" s="39">
        <v>42</v>
      </c>
      <c r="H92" s="39"/>
      <c r="I92" s="39">
        <v>2.83</v>
      </c>
      <c r="J92" s="39"/>
      <c r="K92" s="39">
        <v>0.01</v>
      </c>
      <c r="L92" s="39">
        <v>14.05</v>
      </c>
      <c r="M92" s="39">
        <v>4.4000000000000004</v>
      </c>
      <c r="N92" s="39">
        <v>2.4</v>
      </c>
      <c r="O92" s="39">
        <v>0.34</v>
      </c>
      <c r="R92"/>
    </row>
    <row r="93" spans="1:18" ht="36.75">
      <c r="A93" s="4" t="s">
        <v>38</v>
      </c>
      <c r="B93" s="28" t="s">
        <v>31</v>
      </c>
      <c r="C93" s="18">
        <v>45</v>
      </c>
      <c r="D93" s="39">
        <v>3.4199999999999995</v>
      </c>
      <c r="E93" s="39">
        <v>0.36</v>
      </c>
      <c r="F93" s="39">
        <v>22.139999999999993</v>
      </c>
      <c r="G93" s="39">
        <v>105.75</v>
      </c>
      <c r="H93" s="39">
        <v>4.9500000000000002E-2</v>
      </c>
      <c r="I93" s="39">
        <v>0</v>
      </c>
      <c r="J93" s="39">
        <v>0</v>
      </c>
      <c r="K93" s="39">
        <v>0.49500000000000011</v>
      </c>
      <c r="L93" s="39">
        <v>9</v>
      </c>
      <c r="M93" s="39">
        <v>29.25</v>
      </c>
      <c r="N93" s="39">
        <v>6.2999999999999989</v>
      </c>
      <c r="O93" s="39">
        <v>0.49500000000000011</v>
      </c>
      <c r="R93"/>
    </row>
    <row r="94" spans="1:18" ht="15.75">
      <c r="A94" s="21"/>
      <c r="B94" s="29" t="s">
        <v>15</v>
      </c>
      <c r="C94" s="20">
        <v>565</v>
      </c>
      <c r="D94" s="26">
        <f t="shared" ref="D94:Q94" si="4">SUM(D89:D93)</f>
        <v>22.881666666666661</v>
      </c>
      <c r="E94" s="26">
        <f t="shared" si="4"/>
        <v>21.855555555555554</v>
      </c>
      <c r="F94" s="26">
        <f t="shared" si="4"/>
        <v>93.004444444444431</v>
      </c>
      <c r="G94" s="26">
        <f t="shared" si="4"/>
        <v>646.69000000000005</v>
      </c>
      <c r="H94" s="26">
        <f t="shared" si="4"/>
        <v>0.34450000000000003</v>
      </c>
      <c r="I94" s="26">
        <f t="shared" si="4"/>
        <v>4.6989999999999998</v>
      </c>
      <c r="J94" s="26">
        <f t="shared" si="4"/>
        <v>78.62</v>
      </c>
      <c r="K94" s="26">
        <f t="shared" si="4"/>
        <v>68.987000000000023</v>
      </c>
      <c r="L94" s="26">
        <f t="shared" si="4"/>
        <v>349.512</v>
      </c>
      <c r="M94" s="26">
        <f t="shared" si="4"/>
        <v>340.49799999999999</v>
      </c>
      <c r="N94" s="26">
        <f t="shared" si="4"/>
        <v>72.647999999999996</v>
      </c>
      <c r="O94" s="26">
        <f t="shared" si="4"/>
        <v>5.2610000000000001</v>
      </c>
      <c r="P94" s="26">
        <f t="shared" si="4"/>
        <v>0</v>
      </c>
      <c r="Q94" s="26">
        <f t="shared" si="4"/>
        <v>0</v>
      </c>
      <c r="R94"/>
    </row>
    <row r="95" spans="1:18" ht="15.75">
      <c r="A95" s="31"/>
      <c r="B95" s="32"/>
      <c r="C95" s="33"/>
      <c r="D95" s="34"/>
      <c r="E95" s="34"/>
      <c r="F95" s="34"/>
      <c r="G95" s="35"/>
      <c r="H95" s="34"/>
      <c r="I95" s="34"/>
      <c r="J95" s="34"/>
      <c r="K95" s="35"/>
      <c r="L95" s="34"/>
      <c r="M95" s="34"/>
      <c r="N95" s="34"/>
      <c r="O95" s="34"/>
      <c r="R95"/>
    </row>
    <row r="96" spans="1:18" ht="15.75">
      <c r="A96" s="31"/>
      <c r="B96" s="32"/>
      <c r="C96" s="33"/>
      <c r="D96" s="34"/>
      <c r="E96" s="34"/>
      <c r="F96" s="34"/>
      <c r="G96" s="35"/>
      <c r="H96" s="34"/>
      <c r="I96" s="34"/>
      <c r="J96" s="34"/>
      <c r="K96" s="35"/>
      <c r="L96" s="34"/>
      <c r="M96" s="34"/>
      <c r="N96" s="34"/>
      <c r="O96" s="34"/>
      <c r="R96"/>
    </row>
    <row r="97" spans="1:18" ht="15.75">
      <c r="A97" s="31"/>
      <c r="B97" s="32"/>
      <c r="C97" s="33"/>
      <c r="D97" s="34"/>
      <c r="E97" s="34"/>
      <c r="F97" s="34"/>
      <c r="G97" s="34"/>
      <c r="H97" s="34"/>
      <c r="I97" s="34"/>
      <c r="J97" s="34"/>
      <c r="K97" s="34"/>
      <c r="L97" s="34"/>
      <c r="M97" s="34"/>
      <c r="N97" s="34"/>
      <c r="O97" s="34"/>
      <c r="R97"/>
    </row>
    <row r="98" spans="1:18" ht="15.75">
      <c r="A98" s="31"/>
      <c r="B98" s="32"/>
      <c r="C98" s="33"/>
      <c r="D98" s="34"/>
      <c r="E98" s="34"/>
      <c r="F98" s="34"/>
      <c r="G98" s="34"/>
      <c r="H98" s="34"/>
      <c r="I98" s="34"/>
      <c r="J98" s="34"/>
      <c r="K98" s="34"/>
      <c r="L98" s="34"/>
      <c r="M98" s="34"/>
      <c r="N98" s="34"/>
      <c r="O98" s="34"/>
      <c r="R98"/>
    </row>
    <row r="99" spans="1:18" ht="15.75">
      <c r="A99" s="31"/>
      <c r="B99" s="32"/>
      <c r="C99" s="33"/>
      <c r="D99" s="34"/>
      <c r="E99" s="34"/>
      <c r="F99" s="34"/>
      <c r="G99" s="35"/>
      <c r="H99" s="34"/>
      <c r="I99" s="34"/>
      <c r="J99" s="34"/>
      <c r="K99" s="35"/>
      <c r="L99" s="34"/>
      <c r="M99" s="34"/>
      <c r="N99" s="34"/>
      <c r="O99" s="34"/>
      <c r="R99"/>
    </row>
    <row r="101" spans="1:18" ht="25.5">
      <c r="A101" s="6" t="s">
        <v>25</v>
      </c>
      <c r="B101" s="111" t="s">
        <v>0</v>
      </c>
      <c r="C101" s="111" t="s">
        <v>27</v>
      </c>
      <c r="D101" s="112" t="s">
        <v>1</v>
      </c>
      <c r="E101" s="112" t="s">
        <v>2</v>
      </c>
      <c r="F101" s="112" t="s">
        <v>3</v>
      </c>
      <c r="G101" s="112" t="s">
        <v>4</v>
      </c>
      <c r="H101" s="112" t="s">
        <v>5</v>
      </c>
      <c r="I101" s="112" t="s">
        <v>6</v>
      </c>
      <c r="J101" s="112" t="s">
        <v>7</v>
      </c>
      <c r="K101" s="112" t="s">
        <v>8</v>
      </c>
      <c r="L101" s="112" t="s">
        <v>9</v>
      </c>
      <c r="M101" s="112" t="s">
        <v>10</v>
      </c>
      <c r="N101" s="112" t="s">
        <v>11</v>
      </c>
      <c r="O101" s="112" t="s">
        <v>12</v>
      </c>
      <c r="R101"/>
    </row>
    <row r="102" spans="1:18" ht="15.75">
      <c r="A102" s="5"/>
      <c r="B102" s="227" t="s">
        <v>13</v>
      </c>
      <c r="C102" s="227"/>
      <c r="D102" s="227"/>
      <c r="E102" s="227"/>
      <c r="F102" s="227"/>
      <c r="G102" s="227"/>
      <c r="H102" s="227"/>
      <c r="I102" s="227"/>
      <c r="J102" s="227"/>
      <c r="K102" s="227"/>
      <c r="L102" s="227"/>
      <c r="M102" s="227"/>
      <c r="N102" s="227"/>
      <c r="O102" s="227"/>
      <c r="R102"/>
    </row>
    <row r="103" spans="1:18" ht="15.75">
      <c r="A103" s="97"/>
      <c r="B103" s="227" t="s">
        <v>14</v>
      </c>
      <c r="C103" s="227"/>
      <c r="D103" s="227"/>
      <c r="E103" s="227"/>
      <c r="F103" s="227"/>
      <c r="G103" s="227"/>
      <c r="H103" s="227"/>
      <c r="I103" s="227"/>
      <c r="J103" s="227"/>
      <c r="K103" s="227"/>
      <c r="L103" s="227"/>
      <c r="M103" s="227"/>
      <c r="N103" s="227"/>
      <c r="O103" s="227"/>
      <c r="Q103" s="72"/>
      <c r="R103"/>
    </row>
    <row r="104" spans="1:18" ht="36">
      <c r="A104" s="51" t="s">
        <v>155</v>
      </c>
      <c r="B104" s="113" t="s">
        <v>154</v>
      </c>
      <c r="C104" s="114" t="s">
        <v>76</v>
      </c>
      <c r="D104" s="115">
        <v>9.1052</v>
      </c>
      <c r="E104" s="115">
        <v>10.1</v>
      </c>
      <c r="F104" s="115">
        <v>12.917400000000001</v>
      </c>
      <c r="G104" s="116">
        <v>146.52000000000001</v>
      </c>
      <c r="H104" s="115">
        <v>5.2200000000000003E-2</v>
      </c>
      <c r="I104" s="115">
        <v>0.53560000000000008</v>
      </c>
      <c r="J104" s="117">
        <v>10.920000000000002</v>
      </c>
      <c r="K104" s="115">
        <v>4.0789999999999997</v>
      </c>
      <c r="L104" s="115">
        <v>32.804000000000002</v>
      </c>
      <c r="M104" s="115">
        <v>120.77000000000001</v>
      </c>
      <c r="N104" s="115">
        <v>19.248000000000001</v>
      </c>
      <c r="O104" s="115">
        <v>1.0656000000000001</v>
      </c>
      <c r="Q104" s="72"/>
      <c r="R104"/>
    </row>
    <row r="105" spans="1:18" ht="36.75">
      <c r="A105" s="4" t="s">
        <v>41</v>
      </c>
      <c r="B105" s="113" t="s">
        <v>220</v>
      </c>
      <c r="C105" s="114" t="s">
        <v>22</v>
      </c>
      <c r="D105" s="115">
        <v>6.58</v>
      </c>
      <c r="E105" s="115">
        <v>7.57</v>
      </c>
      <c r="F105" s="115">
        <v>33.32</v>
      </c>
      <c r="G105" s="118">
        <v>242</v>
      </c>
      <c r="H105" s="115"/>
      <c r="I105" s="115"/>
      <c r="J105" s="115">
        <v>19.600000000000001</v>
      </c>
      <c r="K105" s="117">
        <v>0.54</v>
      </c>
      <c r="L105" s="115">
        <v>29.47</v>
      </c>
      <c r="M105" s="115">
        <v>249.96</v>
      </c>
      <c r="N105" s="115">
        <v>168.624</v>
      </c>
      <c r="O105" s="115">
        <v>5.77</v>
      </c>
      <c r="Q105" s="72"/>
      <c r="R105"/>
    </row>
    <row r="106" spans="1:18" ht="36.75">
      <c r="A106" s="4" t="s">
        <v>40</v>
      </c>
      <c r="B106" s="119" t="s">
        <v>127</v>
      </c>
      <c r="C106" s="120" t="s">
        <v>206</v>
      </c>
      <c r="D106" s="115">
        <v>0.09</v>
      </c>
      <c r="E106" s="115">
        <v>0.02</v>
      </c>
      <c r="F106" s="115">
        <v>10.72</v>
      </c>
      <c r="G106" s="118">
        <v>43.34</v>
      </c>
      <c r="H106" s="115"/>
      <c r="I106" s="115">
        <v>0.03</v>
      </c>
      <c r="J106" s="115"/>
      <c r="K106" s="115"/>
      <c r="L106" s="115">
        <v>11.25</v>
      </c>
      <c r="M106" s="115">
        <v>2.95</v>
      </c>
      <c r="N106" s="115">
        <v>1.7</v>
      </c>
      <c r="O106" s="115">
        <v>0.28999999999999998</v>
      </c>
      <c r="Q106" s="72"/>
      <c r="R106"/>
    </row>
    <row r="107" spans="1:18" ht="36">
      <c r="A107" s="51" t="s">
        <v>38</v>
      </c>
      <c r="B107" s="119" t="s">
        <v>31</v>
      </c>
      <c r="C107" s="121">
        <v>40</v>
      </c>
      <c r="D107" s="115">
        <v>3.04</v>
      </c>
      <c r="E107" s="115">
        <v>0.32</v>
      </c>
      <c r="F107" s="115">
        <v>19.68</v>
      </c>
      <c r="G107" s="118">
        <v>94</v>
      </c>
      <c r="H107" s="115">
        <v>4.4000000000000011E-2</v>
      </c>
      <c r="I107" s="117">
        <v>0</v>
      </c>
      <c r="J107" s="117">
        <v>0</v>
      </c>
      <c r="K107" s="115">
        <v>0.44000000000000006</v>
      </c>
      <c r="L107" s="115">
        <v>8</v>
      </c>
      <c r="M107" s="115">
        <v>26</v>
      </c>
      <c r="N107" s="115">
        <v>5.6</v>
      </c>
      <c r="O107" s="115">
        <v>0.44000000000000006</v>
      </c>
      <c r="Q107" s="72"/>
      <c r="R107"/>
    </row>
    <row r="108" spans="1:18" ht="36">
      <c r="A108" s="51" t="s">
        <v>37</v>
      </c>
      <c r="B108" s="16" t="s">
        <v>32</v>
      </c>
      <c r="C108" s="1">
        <v>40</v>
      </c>
      <c r="D108" s="41">
        <v>2.64</v>
      </c>
      <c r="E108" s="41">
        <v>0.48</v>
      </c>
      <c r="F108" s="41">
        <v>15.840000000000002</v>
      </c>
      <c r="G108" s="41">
        <v>79.2</v>
      </c>
      <c r="H108" s="41">
        <v>6.8000000000000005E-2</v>
      </c>
      <c r="I108" s="41">
        <v>0</v>
      </c>
      <c r="J108" s="41">
        <v>0</v>
      </c>
      <c r="K108" s="41">
        <v>0.55999999999999994</v>
      </c>
      <c r="L108" s="41">
        <v>11.600000000000001</v>
      </c>
      <c r="M108" s="41">
        <v>60</v>
      </c>
      <c r="N108" s="41">
        <v>18.8</v>
      </c>
      <c r="O108" s="41">
        <v>1.56</v>
      </c>
      <c r="Q108" s="72"/>
      <c r="R108"/>
    </row>
    <row r="109" spans="1:18" ht="15.75">
      <c r="A109" s="6"/>
      <c r="B109" s="122" t="s">
        <v>15</v>
      </c>
      <c r="C109" s="123">
        <v>563.5</v>
      </c>
      <c r="D109" s="124">
        <f>SUM(D104:D108)</f>
        <v>21.455200000000001</v>
      </c>
      <c r="E109" s="124">
        <f>SUM(E104:E108)</f>
        <v>18.490000000000002</v>
      </c>
      <c r="F109" s="124">
        <f>SUM(F104:F108)</f>
        <v>92.477400000000003</v>
      </c>
      <c r="G109" s="124">
        <f>G104+G105+G106+G106+G107+G108</f>
        <v>648.40000000000009</v>
      </c>
      <c r="H109" s="124">
        <f t="shared" ref="H109:O109" si="5">SUM(H104:H108)</f>
        <v>0.16420000000000001</v>
      </c>
      <c r="I109" s="124">
        <f t="shared" si="5"/>
        <v>0.5656000000000001</v>
      </c>
      <c r="J109" s="124">
        <f t="shared" si="5"/>
        <v>30.520000000000003</v>
      </c>
      <c r="K109" s="124">
        <f t="shared" si="5"/>
        <v>5.6189999999999998</v>
      </c>
      <c r="L109" s="124">
        <f t="shared" si="5"/>
        <v>93.123999999999995</v>
      </c>
      <c r="M109" s="124">
        <f t="shared" si="5"/>
        <v>459.68</v>
      </c>
      <c r="N109" s="124">
        <f t="shared" si="5"/>
        <v>213.97199999999998</v>
      </c>
      <c r="O109" s="124">
        <f t="shared" si="5"/>
        <v>9.1256000000000004</v>
      </c>
      <c r="P109" s="124">
        <f>P103+P104+P105+P106+P107+P108</f>
        <v>0</v>
      </c>
      <c r="Q109" s="124">
        <f>Q103+Q104+Q105+Q106+Q107+Q108</f>
        <v>0</v>
      </c>
      <c r="R109"/>
    </row>
    <row r="110" spans="1:18" ht="15.75">
      <c r="A110" s="75"/>
      <c r="B110" s="76"/>
      <c r="C110" s="77"/>
      <c r="D110" s="78"/>
      <c r="E110" s="78"/>
      <c r="F110" s="78"/>
      <c r="G110" s="78"/>
      <c r="H110" s="78"/>
      <c r="I110" s="78"/>
      <c r="J110" s="78"/>
      <c r="K110" s="78"/>
      <c r="L110" s="78"/>
      <c r="M110" s="78"/>
      <c r="N110" s="78"/>
      <c r="O110" s="79"/>
      <c r="Q110" s="72"/>
      <c r="R110"/>
    </row>
    <row r="111" spans="1:18" ht="15.75">
      <c r="A111" s="97"/>
      <c r="B111" s="215" t="s">
        <v>78</v>
      </c>
      <c r="C111" s="215"/>
      <c r="D111" s="215"/>
      <c r="E111" s="215"/>
      <c r="F111" s="215"/>
      <c r="G111" s="215"/>
      <c r="H111" s="215"/>
      <c r="I111" s="215"/>
      <c r="J111" s="215"/>
      <c r="K111" s="215"/>
      <c r="L111" s="215"/>
      <c r="M111" s="215"/>
      <c r="N111" s="215"/>
      <c r="O111" s="215"/>
      <c r="Q111" s="72"/>
      <c r="R111"/>
    </row>
    <row r="112" spans="1:18" ht="36">
      <c r="A112" s="51" t="s">
        <v>201</v>
      </c>
      <c r="B112" s="7" t="s">
        <v>204</v>
      </c>
      <c r="C112" s="3" t="s">
        <v>28</v>
      </c>
      <c r="D112" s="10">
        <v>2.9820000000000002</v>
      </c>
      <c r="E112" s="41">
        <v>7.76</v>
      </c>
      <c r="F112" s="10">
        <v>6.2510000000000003</v>
      </c>
      <c r="G112" s="12">
        <v>83.600000000000009</v>
      </c>
      <c r="H112" s="10">
        <v>0.10500000000000001</v>
      </c>
      <c r="I112" s="11">
        <v>11</v>
      </c>
      <c r="J112" s="11">
        <v>0</v>
      </c>
      <c r="K112" s="10">
        <v>2.4079999999999999</v>
      </c>
      <c r="L112" s="10">
        <v>21.450000000000003</v>
      </c>
      <c r="M112" s="10">
        <v>59.95</v>
      </c>
      <c r="N112" s="10">
        <v>20.8</v>
      </c>
      <c r="O112" s="10">
        <v>0.68400000000000005</v>
      </c>
      <c r="Q112" s="72"/>
      <c r="R112"/>
    </row>
    <row r="113" spans="1:18" ht="36">
      <c r="A113" s="51" t="s">
        <v>121</v>
      </c>
      <c r="B113" s="7" t="s">
        <v>117</v>
      </c>
      <c r="C113" s="3" t="s">
        <v>77</v>
      </c>
      <c r="D113" s="41">
        <v>13.33</v>
      </c>
      <c r="E113" s="41">
        <v>15.275</v>
      </c>
      <c r="F113" s="41">
        <v>43.58</v>
      </c>
      <c r="G113" s="41">
        <v>366.67</v>
      </c>
      <c r="H113" s="41">
        <v>2.4E-2</v>
      </c>
      <c r="I113" s="41">
        <v>18.77</v>
      </c>
      <c r="J113" s="41">
        <v>39</v>
      </c>
      <c r="K113" s="41">
        <v>0</v>
      </c>
      <c r="L113" s="41">
        <v>68.94</v>
      </c>
      <c r="M113" s="41">
        <v>172.79</v>
      </c>
      <c r="N113" s="41">
        <v>38.24</v>
      </c>
      <c r="O113" s="41">
        <v>2.2400000000000002</v>
      </c>
      <c r="Q113" s="72"/>
      <c r="R113"/>
    </row>
    <row r="114" spans="1:18">
      <c r="A114" s="51" t="s">
        <v>73</v>
      </c>
      <c r="B114" s="7" t="s">
        <v>149</v>
      </c>
      <c r="C114" s="2" t="s">
        <v>68</v>
      </c>
      <c r="D114" s="11">
        <v>0.24000000000000002</v>
      </c>
      <c r="E114" s="11">
        <v>9.0000000000000011E-2</v>
      </c>
      <c r="F114" s="10">
        <v>12.42</v>
      </c>
      <c r="G114" s="12">
        <v>54.2</v>
      </c>
      <c r="H114" s="11">
        <v>4.0000000000000001E-3</v>
      </c>
      <c r="I114" s="11">
        <v>50.03</v>
      </c>
      <c r="J114" s="11">
        <v>0</v>
      </c>
      <c r="K114" s="11">
        <v>0.19</v>
      </c>
      <c r="L114" s="10">
        <v>13.95</v>
      </c>
      <c r="M114" s="11">
        <v>3.65</v>
      </c>
      <c r="N114" s="11">
        <v>2.25</v>
      </c>
      <c r="O114" s="10">
        <v>0.41000000000000003</v>
      </c>
      <c r="Q114" s="72"/>
      <c r="R114"/>
    </row>
    <row r="115" spans="1:18" ht="36">
      <c r="A115" s="51" t="s">
        <v>38</v>
      </c>
      <c r="B115" s="7" t="s">
        <v>31</v>
      </c>
      <c r="C115" s="2">
        <v>30</v>
      </c>
      <c r="D115" s="11">
        <v>2.2799999999999998</v>
      </c>
      <c r="E115" s="11">
        <v>0.23999999999999996</v>
      </c>
      <c r="F115" s="10">
        <v>14.759999999999998</v>
      </c>
      <c r="G115" s="12">
        <v>70.5</v>
      </c>
      <c r="H115" s="11">
        <v>3.3000000000000002E-2</v>
      </c>
      <c r="I115" s="11">
        <v>0</v>
      </c>
      <c r="J115" s="11">
        <v>0</v>
      </c>
      <c r="K115" s="11">
        <v>0.33</v>
      </c>
      <c r="L115" s="10">
        <v>6</v>
      </c>
      <c r="M115" s="11">
        <v>19.5</v>
      </c>
      <c r="N115" s="11">
        <v>4.1999999999999993</v>
      </c>
      <c r="O115" s="10">
        <v>0.33</v>
      </c>
      <c r="Q115" s="72"/>
      <c r="R115"/>
    </row>
    <row r="116" spans="1:18" ht="36">
      <c r="A116" s="51" t="s">
        <v>37</v>
      </c>
      <c r="B116" s="16" t="s">
        <v>32</v>
      </c>
      <c r="C116" s="1">
        <v>40</v>
      </c>
      <c r="D116" s="10">
        <v>2.64</v>
      </c>
      <c r="E116" s="10">
        <v>0.48</v>
      </c>
      <c r="F116" s="10">
        <v>15.840000000000002</v>
      </c>
      <c r="G116" s="12">
        <v>79.2</v>
      </c>
      <c r="H116" s="10">
        <v>6.8000000000000005E-2</v>
      </c>
      <c r="I116" s="11">
        <v>0</v>
      </c>
      <c r="J116" s="11">
        <v>0</v>
      </c>
      <c r="K116" s="10">
        <v>0.55999999999999994</v>
      </c>
      <c r="L116" s="10">
        <v>11.600000000000001</v>
      </c>
      <c r="M116" s="10">
        <v>60</v>
      </c>
      <c r="N116" s="10">
        <v>18.8</v>
      </c>
      <c r="O116" s="10">
        <v>1.56</v>
      </c>
      <c r="Q116" s="72"/>
      <c r="R116"/>
    </row>
    <row r="117" spans="1:18" ht="15.75">
      <c r="A117" s="6"/>
      <c r="B117" s="8" t="s">
        <v>15</v>
      </c>
      <c r="C117" s="9">
        <v>620</v>
      </c>
      <c r="D117" s="13">
        <f>SUM(D112:D116)</f>
        <v>21.472000000000001</v>
      </c>
      <c r="E117" s="13">
        <f t="shared" ref="E117:O117" si="6">SUM(E112:E116)</f>
        <v>23.844999999999999</v>
      </c>
      <c r="F117" s="13">
        <f t="shared" si="6"/>
        <v>92.850999999999999</v>
      </c>
      <c r="G117" s="13">
        <f>SUM(G112:G116)</f>
        <v>654.17000000000007</v>
      </c>
      <c r="H117" s="13">
        <f t="shared" si="6"/>
        <v>0.23400000000000001</v>
      </c>
      <c r="I117" s="13">
        <f t="shared" si="6"/>
        <v>79.8</v>
      </c>
      <c r="J117" s="13">
        <f t="shared" si="6"/>
        <v>39</v>
      </c>
      <c r="K117" s="13">
        <f t="shared" si="6"/>
        <v>3.488</v>
      </c>
      <c r="L117" s="13">
        <f t="shared" si="6"/>
        <v>121.94</v>
      </c>
      <c r="M117" s="13">
        <f t="shared" si="6"/>
        <v>315.89</v>
      </c>
      <c r="N117" s="13">
        <f t="shared" si="6"/>
        <v>84.29</v>
      </c>
      <c r="O117" s="13">
        <f t="shared" si="6"/>
        <v>5.2240000000000002</v>
      </c>
      <c r="P117" s="134">
        <v>0.25</v>
      </c>
      <c r="Q117" s="72">
        <v>0.25</v>
      </c>
      <c r="R117"/>
    </row>
    <row r="118" spans="1:18" ht="15.75">
      <c r="A118" s="75"/>
      <c r="B118" s="76"/>
      <c r="C118" s="77"/>
      <c r="D118" s="78"/>
      <c r="E118" s="78"/>
      <c r="F118" s="78"/>
      <c r="G118" s="78"/>
      <c r="H118" s="78"/>
      <c r="I118" s="78"/>
      <c r="J118" s="78"/>
      <c r="K118" s="78"/>
      <c r="L118" s="78"/>
      <c r="M118" s="78"/>
      <c r="N118" s="78"/>
      <c r="O118" s="79"/>
      <c r="Q118" s="72"/>
      <c r="R118"/>
    </row>
    <row r="119" spans="1:18" ht="15.75">
      <c r="A119" s="97"/>
      <c r="B119" s="215" t="s">
        <v>17</v>
      </c>
      <c r="C119" s="215"/>
      <c r="D119" s="215"/>
      <c r="E119" s="215"/>
      <c r="F119" s="215"/>
      <c r="G119" s="215"/>
      <c r="H119" s="215"/>
      <c r="I119" s="215"/>
      <c r="J119" s="215"/>
      <c r="K119" s="215"/>
      <c r="L119" s="215"/>
      <c r="M119" s="215"/>
      <c r="N119" s="215"/>
      <c r="O119" s="215"/>
      <c r="Q119" s="72"/>
      <c r="R119"/>
    </row>
    <row r="120" spans="1:18" ht="38.25">
      <c r="A120" s="52" t="s">
        <v>71</v>
      </c>
      <c r="B120" s="91" t="s">
        <v>70</v>
      </c>
      <c r="C120" s="94">
        <v>100</v>
      </c>
      <c r="D120" s="92">
        <v>0.8448</v>
      </c>
      <c r="E120" s="93">
        <v>3.6071999999999997</v>
      </c>
      <c r="F120" s="93">
        <v>4.9559999999999995</v>
      </c>
      <c r="G120" s="92">
        <v>55.68</v>
      </c>
      <c r="H120" s="92">
        <v>1.0200000000000001E-2</v>
      </c>
      <c r="I120" s="92">
        <v>3.9899999999999998</v>
      </c>
      <c r="J120" s="92">
        <v>0</v>
      </c>
      <c r="K120" s="92">
        <v>1.6199999999999999</v>
      </c>
      <c r="L120" s="92">
        <v>21.278399999999998</v>
      </c>
      <c r="M120" s="92">
        <v>24.379199999999997</v>
      </c>
      <c r="N120" s="92">
        <v>12.416999999999998</v>
      </c>
      <c r="O120" s="92">
        <v>0.7944</v>
      </c>
      <c r="Q120" s="72"/>
      <c r="R120"/>
    </row>
    <row r="121" spans="1:18" ht="36">
      <c r="A121" s="51" t="s">
        <v>63</v>
      </c>
      <c r="B121" s="7" t="s">
        <v>79</v>
      </c>
      <c r="C121" s="3" t="s">
        <v>156</v>
      </c>
      <c r="D121" s="41">
        <v>10.050000000000001</v>
      </c>
      <c r="E121" s="43">
        <v>9.4</v>
      </c>
      <c r="F121" s="43">
        <v>16.309799999999999</v>
      </c>
      <c r="G121" s="41">
        <v>202.54</v>
      </c>
      <c r="H121" s="41">
        <v>0.16580000000000003</v>
      </c>
      <c r="I121" s="41">
        <v>1.1942000000000002</v>
      </c>
      <c r="J121" s="41">
        <v>19.36</v>
      </c>
      <c r="K121" s="41">
        <v>54.715600000000016</v>
      </c>
      <c r="L121" s="41">
        <v>50.626000000000012</v>
      </c>
      <c r="M121" s="41">
        <v>68.948000000000008</v>
      </c>
      <c r="N121" s="41">
        <v>21.456000000000003</v>
      </c>
      <c r="O121" s="41">
        <v>3.0058000000000002</v>
      </c>
      <c r="Q121" s="72"/>
      <c r="R121"/>
    </row>
    <row r="122" spans="1:18" ht="36">
      <c r="A122" s="51" t="s">
        <v>43</v>
      </c>
      <c r="B122" s="7" t="s">
        <v>80</v>
      </c>
      <c r="C122" s="1">
        <v>180</v>
      </c>
      <c r="D122" s="41">
        <v>3.6774</v>
      </c>
      <c r="E122" s="41">
        <v>5.7617999999999991</v>
      </c>
      <c r="F122" s="41">
        <v>20.526800000000001</v>
      </c>
      <c r="G122" s="41">
        <v>154.69999999999999</v>
      </c>
      <c r="H122" s="41">
        <v>0.16739999999999999</v>
      </c>
      <c r="I122" s="41">
        <v>21.792599999999997</v>
      </c>
      <c r="J122" s="41">
        <v>0</v>
      </c>
      <c r="K122" s="41">
        <v>0.21779999999999999</v>
      </c>
      <c r="L122" s="41">
        <v>44.37</v>
      </c>
      <c r="M122" s="41">
        <v>103.91399999999999</v>
      </c>
      <c r="N122" s="41">
        <v>33.299999999999997</v>
      </c>
      <c r="O122" s="41">
        <v>1.2114</v>
      </c>
      <c r="Q122" s="72"/>
      <c r="R122"/>
    </row>
    <row r="123" spans="1:18" ht="36.75">
      <c r="A123" s="4" t="s">
        <v>40</v>
      </c>
      <c r="B123" s="16" t="s">
        <v>29</v>
      </c>
      <c r="C123" s="18" t="s">
        <v>67</v>
      </c>
      <c r="D123" s="39">
        <v>7.0000000000000007E-2</v>
      </c>
      <c r="E123" s="39">
        <v>0.02</v>
      </c>
      <c r="F123" s="39">
        <v>10</v>
      </c>
      <c r="G123" s="39">
        <v>40</v>
      </c>
      <c r="H123" s="39"/>
      <c r="I123" s="39">
        <v>0.03</v>
      </c>
      <c r="J123" s="39"/>
      <c r="K123" s="39"/>
      <c r="L123" s="39">
        <v>10.95</v>
      </c>
      <c r="M123" s="39">
        <v>2.8</v>
      </c>
      <c r="N123" s="39">
        <v>1.4</v>
      </c>
      <c r="O123" s="39">
        <v>0.26</v>
      </c>
      <c r="Q123" s="72"/>
      <c r="R123"/>
    </row>
    <row r="124" spans="1:18" ht="36">
      <c r="A124" s="51" t="s">
        <v>38</v>
      </c>
      <c r="B124" s="16" t="s">
        <v>31</v>
      </c>
      <c r="C124" s="1">
        <v>20</v>
      </c>
      <c r="D124" s="10">
        <v>1.5199999999999998</v>
      </c>
      <c r="E124" s="10">
        <v>0.15999999999999998</v>
      </c>
      <c r="F124" s="10">
        <v>9.8399999999999981</v>
      </c>
      <c r="G124" s="12">
        <v>47</v>
      </c>
      <c r="H124" s="10">
        <v>2.2000000000000002E-2</v>
      </c>
      <c r="I124" s="11">
        <v>0</v>
      </c>
      <c r="J124" s="11">
        <v>0</v>
      </c>
      <c r="K124" s="10">
        <v>0.22</v>
      </c>
      <c r="L124" s="10">
        <v>4</v>
      </c>
      <c r="M124" s="10">
        <v>13</v>
      </c>
      <c r="N124" s="10">
        <v>2.7999999999999994</v>
      </c>
      <c r="O124" s="10">
        <v>0.22</v>
      </c>
      <c r="Q124" s="72"/>
      <c r="R124"/>
    </row>
    <row r="125" spans="1:18" ht="36">
      <c r="A125" s="51" t="s">
        <v>37</v>
      </c>
      <c r="B125" s="16" t="s">
        <v>32</v>
      </c>
      <c r="C125" s="1">
        <v>30</v>
      </c>
      <c r="D125" s="10">
        <v>1.9800000000000002</v>
      </c>
      <c r="E125" s="10">
        <v>0.36</v>
      </c>
      <c r="F125" s="10">
        <v>11.88</v>
      </c>
      <c r="G125" s="12">
        <v>59.4</v>
      </c>
      <c r="H125" s="10">
        <v>5.1000000000000004E-2</v>
      </c>
      <c r="I125" s="11">
        <v>0</v>
      </c>
      <c r="J125" s="11">
        <v>0</v>
      </c>
      <c r="K125" s="10">
        <v>0.42</v>
      </c>
      <c r="L125" s="10">
        <v>8.7000000000000011</v>
      </c>
      <c r="M125" s="10">
        <v>45</v>
      </c>
      <c r="N125" s="10">
        <v>14.1</v>
      </c>
      <c r="O125" s="10">
        <v>1.1700000000000002</v>
      </c>
      <c r="Q125" s="72"/>
      <c r="R125"/>
    </row>
    <row r="126" spans="1:18" ht="15.75">
      <c r="A126" s="6"/>
      <c r="B126" s="8" t="s">
        <v>15</v>
      </c>
      <c r="C126" s="9">
        <v>640</v>
      </c>
      <c r="D126" s="13">
        <f>SUM(D120:D125)</f>
        <v>18.142200000000003</v>
      </c>
      <c r="E126" s="13">
        <f t="shared" ref="E126:O126" si="7">SUM(E120:E125)</f>
        <v>19.308999999999997</v>
      </c>
      <c r="F126" s="13">
        <f t="shared" si="7"/>
        <v>73.512599999999992</v>
      </c>
      <c r="G126" s="13">
        <f t="shared" si="7"/>
        <v>559.31999999999994</v>
      </c>
      <c r="H126" s="13">
        <f t="shared" si="7"/>
        <v>0.41640000000000005</v>
      </c>
      <c r="I126" s="13">
        <f t="shared" si="7"/>
        <v>27.006799999999998</v>
      </c>
      <c r="J126" s="13">
        <f t="shared" si="7"/>
        <v>19.36</v>
      </c>
      <c r="K126" s="13">
        <f t="shared" si="7"/>
        <v>57.193400000000011</v>
      </c>
      <c r="L126" s="13">
        <f t="shared" si="7"/>
        <v>139.92439999999999</v>
      </c>
      <c r="M126" s="13">
        <f t="shared" si="7"/>
        <v>258.0412</v>
      </c>
      <c r="N126" s="13">
        <f t="shared" si="7"/>
        <v>85.472999999999999</v>
      </c>
      <c r="O126" s="13">
        <f t="shared" si="7"/>
        <v>6.6616</v>
      </c>
      <c r="P126" s="134">
        <v>0.2</v>
      </c>
      <c r="Q126" s="72">
        <v>0.2</v>
      </c>
      <c r="R126"/>
    </row>
    <row r="127" spans="1:18" ht="15.75">
      <c r="A127" s="84"/>
      <c r="B127" s="85"/>
      <c r="C127" s="47"/>
      <c r="D127" s="48"/>
      <c r="E127" s="48"/>
      <c r="F127" s="48"/>
      <c r="G127" s="48"/>
      <c r="H127" s="48"/>
      <c r="I127" s="48"/>
      <c r="J127" s="48"/>
      <c r="K127" s="48"/>
      <c r="L127" s="48"/>
      <c r="M127" s="48"/>
      <c r="N127" s="48"/>
      <c r="O127" s="48"/>
      <c r="P127" s="134"/>
      <c r="Q127" s="72"/>
      <c r="R127"/>
    </row>
    <row r="128" spans="1:18" ht="15.75">
      <c r="A128" s="84"/>
      <c r="B128" s="85"/>
      <c r="C128" s="47"/>
      <c r="D128" s="48"/>
      <c r="E128" s="48"/>
      <c r="F128" s="48"/>
      <c r="G128" s="48"/>
      <c r="H128" s="48"/>
      <c r="I128" s="48"/>
      <c r="J128" s="48"/>
      <c r="K128" s="48"/>
      <c r="L128" s="48"/>
      <c r="M128" s="48"/>
      <c r="N128" s="48"/>
      <c r="O128" s="48"/>
      <c r="P128" s="134"/>
      <c r="Q128" s="72"/>
      <c r="R128"/>
    </row>
    <row r="129" spans="1:18" ht="15.75">
      <c r="A129" s="84"/>
      <c r="B129" s="85"/>
      <c r="C129" s="47"/>
      <c r="D129" s="48"/>
      <c r="E129" s="48"/>
      <c r="F129" s="48"/>
      <c r="G129" s="48"/>
      <c r="H129" s="48"/>
      <c r="I129" s="48"/>
      <c r="J129" s="48"/>
      <c r="K129" s="48"/>
      <c r="L129" s="48"/>
      <c r="M129" s="48"/>
      <c r="N129" s="48"/>
      <c r="O129" s="48"/>
      <c r="P129" s="134"/>
      <c r="Q129" s="72"/>
      <c r="R129"/>
    </row>
    <row r="130" spans="1:18" ht="15.75">
      <c r="A130" s="84"/>
      <c r="B130" s="85"/>
      <c r="C130" s="47"/>
      <c r="D130" s="48"/>
      <c r="E130" s="48"/>
      <c r="F130" s="48"/>
      <c r="G130" s="48"/>
      <c r="H130" s="48"/>
      <c r="I130" s="48"/>
      <c r="J130" s="48"/>
      <c r="K130" s="48"/>
      <c r="L130" s="48"/>
      <c r="M130" s="48"/>
      <c r="N130" s="48"/>
      <c r="O130" s="48"/>
      <c r="Q130" s="72"/>
      <c r="R130"/>
    </row>
    <row r="131" spans="1:18" ht="15.75">
      <c r="A131" s="97"/>
      <c r="B131" s="215" t="s">
        <v>19</v>
      </c>
      <c r="C131" s="215"/>
      <c r="D131" s="215"/>
      <c r="E131" s="215"/>
      <c r="F131" s="215"/>
      <c r="G131" s="215"/>
      <c r="H131" s="215"/>
      <c r="I131" s="215"/>
      <c r="J131" s="215"/>
      <c r="K131" s="215"/>
      <c r="L131" s="215"/>
      <c r="M131" s="215"/>
      <c r="N131" s="215"/>
      <c r="O131" s="215"/>
      <c r="R131"/>
    </row>
    <row r="132" spans="1:18" ht="36">
      <c r="A132" s="51" t="s">
        <v>107</v>
      </c>
      <c r="B132" s="7" t="s">
        <v>108</v>
      </c>
      <c r="C132" s="2" t="s">
        <v>99</v>
      </c>
      <c r="D132" s="10">
        <v>7.2838000000000003</v>
      </c>
      <c r="E132" s="10">
        <v>11.7904</v>
      </c>
      <c r="F132" s="10">
        <v>8.7376000000000005</v>
      </c>
      <c r="G132" s="12">
        <v>123.99</v>
      </c>
      <c r="H132" s="10">
        <v>4.7500000000000001E-2</v>
      </c>
      <c r="I132" s="10">
        <v>0.2762</v>
      </c>
      <c r="J132" s="10">
        <v>29.62</v>
      </c>
      <c r="K132" s="10">
        <v>0.42049999999999998</v>
      </c>
      <c r="L132" s="10">
        <v>20.725999999999999</v>
      </c>
      <c r="M132" s="10">
        <v>80.201999999999998</v>
      </c>
      <c r="N132" s="10">
        <v>15.521000000000001</v>
      </c>
      <c r="O132" s="10">
        <v>0.6402000000000001</v>
      </c>
      <c r="R132"/>
    </row>
    <row r="133" spans="1:18" ht="36.75">
      <c r="A133" s="4" t="s">
        <v>44</v>
      </c>
      <c r="B133" s="7" t="s">
        <v>66</v>
      </c>
      <c r="C133" s="3" t="s">
        <v>103</v>
      </c>
      <c r="D133" s="10">
        <v>6.12</v>
      </c>
      <c r="E133" s="10">
        <v>2.98</v>
      </c>
      <c r="F133" s="10">
        <v>38.4</v>
      </c>
      <c r="G133" s="12">
        <v>207.04</v>
      </c>
      <c r="H133" s="10">
        <v>6.8399999999999989E-2</v>
      </c>
      <c r="I133" s="10">
        <v>0</v>
      </c>
      <c r="J133" s="10">
        <v>12</v>
      </c>
      <c r="K133" s="11">
        <v>0.96</v>
      </c>
      <c r="L133" s="10">
        <v>14.15</v>
      </c>
      <c r="M133" s="10">
        <v>45.5</v>
      </c>
      <c r="N133" s="10">
        <v>10.342799999999999</v>
      </c>
      <c r="O133" s="10">
        <v>1.0229999999999999</v>
      </c>
      <c r="R133"/>
    </row>
    <row r="134" spans="1:18">
      <c r="A134" s="96" t="s">
        <v>73</v>
      </c>
      <c r="B134" s="16" t="s">
        <v>140</v>
      </c>
      <c r="C134" s="18">
        <v>200</v>
      </c>
      <c r="D134" s="39">
        <v>0.34</v>
      </c>
      <c r="E134" s="39">
        <v>0.17</v>
      </c>
      <c r="F134" s="39">
        <v>11.48</v>
      </c>
      <c r="G134" s="39">
        <v>63.6</v>
      </c>
      <c r="H134" s="39">
        <v>2.4E-2</v>
      </c>
      <c r="I134" s="39">
        <v>3.1720000000000002</v>
      </c>
      <c r="J134" s="39">
        <v>0</v>
      </c>
      <c r="K134" s="39">
        <v>0.13</v>
      </c>
      <c r="L134" s="39">
        <v>16.668000000000003</v>
      </c>
      <c r="M134" s="39">
        <v>7.0500000000000007</v>
      </c>
      <c r="N134" s="39">
        <v>7.782</v>
      </c>
      <c r="O134" s="39">
        <v>0.88000000000000012</v>
      </c>
      <c r="R134"/>
    </row>
    <row r="135" spans="1:18" ht="36">
      <c r="A135" s="51" t="s">
        <v>38</v>
      </c>
      <c r="B135" s="16" t="s">
        <v>31</v>
      </c>
      <c r="C135" s="1">
        <v>35</v>
      </c>
      <c r="D135" s="41">
        <v>2.6599999999999997</v>
      </c>
      <c r="E135" s="41">
        <v>0.27999999999999997</v>
      </c>
      <c r="F135" s="41">
        <v>17.219999999999995</v>
      </c>
      <c r="G135" s="41">
        <v>82.25</v>
      </c>
      <c r="H135" s="41">
        <v>3.85E-2</v>
      </c>
      <c r="I135" s="41">
        <v>0</v>
      </c>
      <c r="J135" s="41">
        <v>0</v>
      </c>
      <c r="K135" s="41">
        <v>0.38500000000000001</v>
      </c>
      <c r="L135" s="41">
        <v>7</v>
      </c>
      <c r="M135" s="41">
        <v>22.75</v>
      </c>
      <c r="N135" s="41">
        <v>4.8999999999999995</v>
      </c>
      <c r="O135" s="41">
        <v>0.38500000000000001</v>
      </c>
      <c r="R135"/>
    </row>
    <row r="136" spans="1:18" ht="36">
      <c r="A136" s="51" t="s">
        <v>37</v>
      </c>
      <c r="B136" s="16" t="s">
        <v>32</v>
      </c>
      <c r="C136" s="1">
        <v>35</v>
      </c>
      <c r="D136" s="10">
        <v>2.3100000000000005</v>
      </c>
      <c r="E136" s="10">
        <v>0.42</v>
      </c>
      <c r="F136" s="10">
        <v>13.860000000000001</v>
      </c>
      <c r="G136" s="12">
        <v>69.3</v>
      </c>
      <c r="H136" s="10">
        <v>5.9500000000000004E-2</v>
      </c>
      <c r="I136" s="11">
        <v>0</v>
      </c>
      <c r="J136" s="11">
        <v>0</v>
      </c>
      <c r="K136" s="10">
        <v>0.49</v>
      </c>
      <c r="L136" s="10">
        <v>10.150000000000002</v>
      </c>
      <c r="M136" s="10">
        <v>52.5</v>
      </c>
      <c r="N136" s="10">
        <v>16.45</v>
      </c>
      <c r="O136" s="10">
        <v>1.365</v>
      </c>
      <c r="R136"/>
    </row>
    <row r="137" spans="1:18" ht="15.75">
      <c r="A137" s="6"/>
      <c r="B137" s="8" t="s">
        <v>15</v>
      </c>
      <c r="C137" s="9">
        <v>553</v>
      </c>
      <c r="D137" s="13">
        <f>SUM(D132:D136)</f>
        <v>18.713799999999999</v>
      </c>
      <c r="E137" s="13">
        <f>E132+E133+E133+E134+E135+E136</f>
        <v>18.620400000000004</v>
      </c>
      <c r="F137" s="13">
        <f>F132+F133+F135+F136</f>
        <v>78.21759999999999</v>
      </c>
      <c r="G137" s="13">
        <f t="shared" ref="G137:O137" si="8">SUM(G132:G136)</f>
        <v>546.17999999999995</v>
      </c>
      <c r="H137" s="13">
        <f t="shared" si="8"/>
        <v>0.2379</v>
      </c>
      <c r="I137" s="13">
        <f t="shared" si="8"/>
        <v>3.4481999999999999</v>
      </c>
      <c r="J137" s="13">
        <f t="shared" si="8"/>
        <v>41.620000000000005</v>
      </c>
      <c r="K137" s="13">
        <f t="shared" si="8"/>
        <v>2.3855</v>
      </c>
      <c r="L137" s="13">
        <f t="shared" si="8"/>
        <v>68.694000000000003</v>
      </c>
      <c r="M137" s="13">
        <f t="shared" si="8"/>
        <v>208.00200000000001</v>
      </c>
      <c r="N137" s="13">
        <f t="shared" si="8"/>
        <v>54.995799999999988</v>
      </c>
      <c r="O137" s="13">
        <f t="shared" si="8"/>
        <v>4.2932000000000006</v>
      </c>
      <c r="P137" s="134">
        <v>0.2</v>
      </c>
      <c r="Q137" s="72">
        <v>0.2</v>
      </c>
      <c r="R137"/>
    </row>
    <row r="139" spans="1:18" ht="15.75">
      <c r="A139" s="97"/>
      <c r="B139" s="215" t="s">
        <v>20</v>
      </c>
      <c r="C139" s="215"/>
      <c r="D139" s="215"/>
      <c r="E139" s="215"/>
      <c r="F139" s="215"/>
      <c r="G139" s="215"/>
      <c r="H139" s="215"/>
      <c r="I139" s="215"/>
      <c r="J139" s="215"/>
      <c r="K139" s="215"/>
      <c r="L139" s="215"/>
      <c r="M139" s="215"/>
      <c r="N139" s="215"/>
      <c r="O139" s="215"/>
      <c r="R139"/>
    </row>
    <row r="140" spans="1:18" ht="38.25">
      <c r="A140" s="52" t="s">
        <v>152</v>
      </c>
      <c r="B140" s="7" t="s">
        <v>153</v>
      </c>
      <c r="C140" s="2" t="s">
        <v>77</v>
      </c>
      <c r="D140" s="41">
        <v>18.971666666666664</v>
      </c>
      <c r="E140" s="41">
        <v>20.36</v>
      </c>
      <c r="F140" s="41">
        <v>54.79</v>
      </c>
      <c r="G140" s="41">
        <v>509.83</v>
      </c>
      <c r="H140" s="41">
        <v>7.8333333333333324E-2</v>
      </c>
      <c r="I140" s="41">
        <v>2.31</v>
      </c>
      <c r="J140" s="41">
        <v>0</v>
      </c>
      <c r="K140" s="41">
        <v>5.25</v>
      </c>
      <c r="L140" s="41">
        <v>22.043333333333333</v>
      </c>
      <c r="M140" s="41">
        <v>285.6966666666666</v>
      </c>
      <c r="N140" s="41">
        <v>63.746666666666663</v>
      </c>
      <c r="O140" s="41">
        <v>4.1333333333333329</v>
      </c>
      <c r="R140"/>
    </row>
    <row r="141" spans="1:18" ht="51">
      <c r="A141" s="52" t="s">
        <v>215</v>
      </c>
      <c r="B141" s="7" t="s">
        <v>221</v>
      </c>
      <c r="C141" s="2">
        <v>50</v>
      </c>
      <c r="D141" s="41">
        <v>1.0250000000000001</v>
      </c>
      <c r="E141" s="41">
        <v>1.7583333333333333</v>
      </c>
      <c r="F141" s="41">
        <v>4.1000000000000005</v>
      </c>
      <c r="G141" s="41">
        <v>49.65</v>
      </c>
      <c r="H141" s="41">
        <v>5.0999999999999997E-2</v>
      </c>
      <c r="I141" s="41">
        <v>4.6500000000000004</v>
      </c>
      <c r="J141" s="41">
        <v>0</v>
      </c>
      <c r="K141" s="41">
        <v>1.413</v>
      </c>
      <c r="L141" s="41">
        <v>9.33</v>
      </c>
      <c r="M141" s="41">
        <v>28.89</v>
      </c>
      <c r="N141" s="41">
        <v>9.7650000000000006</v>
      </c>
      <c r="O141" s="41">
        <v>0.32850000000000001</v>
      </c>
      <c r="P141">
        <v>0</v>
      </c>
      <c r="Q141" s="71">
        <v>0</v>
      </c>
      <c r="R141"/>
    </row>
    <row r="142" spans="1:18" ht="36">
      <c r="A142" s="51" t="s">
        <v>40</v>
      </c>
      <c r="B142" s="7" t="s">
        <v>60</v>
      </c>
      <c r="C142" s="2" t="s">
        <v>61</v>
      </c>
      <c r="D142" s="11">
        <v>0.11</v>
      </c>
      <c r="E142" s="11">
        <v>0.06</v>
      </c>
      <c r="F142" s="10">
        <v>10.99</v>
      </c>
      <c r="G142" s="12">
        <v>45.05</v>
      </c>
      <c r="H142" s="11">
        <v>3.0000000000000001E-3</v>
      </c>
      <c r="I142" s="11">
        <v>1.03</v>
      </c>
      <c r="J142" s="11"/>
      <c r="K142" s="11">
        <v>0.02</v>
      </c>
      <c r="L142" s="10">
        <v>12.7</v>
      </c>
      <c r="M142" s="11">
        <v>3.9</v>
      </c>
      <c r="N142" s="11">
        <v>2.2999999999999998</v>
      </c>
      <c r="O142" s="10">
        <v>0.5</v>
      </c>
      <c r="R142"/>
    </row>
    <row r="143" spans="1:18" ht="36">
      <c r="A143" s="51" t="s">
        <v>38</v>
      </c>
      <c r="B143" s="16" t="s">
        <v>31</v>
      </c>
      <c r="C143" s="1">
        <v>20</v>
      </c>
      <c r="D143" s="10">
        <v>1.5199999999999998</v>
      </c>
      <c r="E143" s="10">
        <v>0.15999999999999998</v>
      </c>
      <c r="F143" s="10">
        <v>9.8399999999999981</v>
      </c>
      <c r="G143" s="12">
        <v>47</v>
      </c>
      <c r="H143" s="10">
        <v>2.2000000000000002E-2</v>
      </c>
      <c r="I143" s="11">
        <v>0</v>
      </c>
      <c r="J143" s="11">
        <v>0</v>
      </c>
      <c r="K143" s="10">
        <v>0.22</v>
      </c>
      <c r="L143" s="10">
        <v>4</v>
      </c>
      <c r="M143" s="10">
        <v>13</v>
      </c>
      <c r="N143" s="10">
        <v>2.7999999999999994</v>
      </c>
      <c r="O143" s="10">
        <v>0.22</v>
      </c>
      <c r="R143"/>
    </row>
    <row r="144" spans="1:18" ht="36">
      <c r="A144" s="51" t="s">
        <v>37</v>
      </c>
      <c r="B144" s="16" t="s">
        <v>32</v>
      </c>
      <c r="C144" s="17">
        <v>30</v>
      </c>
      <c r="D144" s="39">
        <v>1.9800000000000002</v>
      </c>
      <c r="E144" s="39">
        <v>0.36</v>
      </c>
      <c r="F144" s="39">
        <v>11.88</v>
      </c>
      <c r="G144" s="39">
        <v>59.4</v>
      </c>
      <c r="H144" s="39">
        <v>5.1000000000000004E-2</v>
      </c>
      <c r="I144" s="39">
        <v>0</v>
      </c>
      <c r="J144" s="39">
        <v>0</v>
      </c>
      <c r="K144" s="39">
        <v>0.42</v>
      </c>
      <c r="L144" s="39">
        <v>8.7000000000000011</v>
      </c>
      <c r="M144" s="39">
        <v>45</v>
      </c>
      <c r="N144" s="39">
        <v>14.1</v>
      </c>
      <c r="O144" s="39">
        <v>1.1700000000000002</v>
      </c>
      <c r="R144"/>
    </row>
    <row r="145" spans="1:18" ht="15.75">
      <c r="A145" s="6"/>
      <c r="B145" s="8" t="s">
        <v>15</v>
      </c>
      <c r="C145" s="9">
        <v>550</v>
      </c>
      <c r="D145" s="13">
        <f t="shared" ref="D145:O145" si="9">SUM(D140:D144)</f>
        <v>23.606666666666662</v>
      </c>
      <c r="E145" s="13">
        <f t="shared" si="9"/>
        <v>22.698333333333331</v>
      </c>
      <c r="F145" s="13">
        <f t="shared" si="9"/>
        <v>91.6</v>
      </c>
      <c r="G145" s="13">
        <f t="shared" si="9"/>
        <v>710.93</v>
      </c>
      <c r="H145" s="13">
        <f t="shared" si="9"/>
        <v>0.20533333333333331</v>
      </c>
      <c r="I145" s="13">
        <f t="shared" si="9"/>
        <v>7.9900000000000011</v>
      </c>
      <c r="J145" s="13">
        <f t="shared" si="9"/>
        <v>0</v>
      </c>
      <c r="K145" s="13">
        <f t="shared" si="9"/>
        <v>7.3229999999999995</v>
      </c>
      <c r="L145" s="13">
        <f t="shared" si="9"/>
        <v>56.773333333333341</v>
      </c>
      <c r="M145" s="13">
        <f t="shared" si="9"/>
        <v>376.48666666666657</v>
      </c>
      <c r="N145" s="13">
        <f t="shared" si="9"/>
        <v>92.711666666666645</v>
      </c>
      <c r="O145" s="13">
        <f t="shared" si="9"/>
        <v>6.3518333333333326</v>
      </c>
      <c r="P145" s="134">
        <v>0.25</v>
      </c>
      <c r="Q145" s="72">
        <v>0.25</v>
      </c>
      <c r="R145"/>
    </row>
    <row r="146" spans="1:18" ht="15.75">
      <c r="A146" s="161"/>
      <c r="B146" s="133" t="s">
        <v>165</v>
      </c>
      <c r="C146" s="110">
        <f t="shared" ref="C146:O146" si="10">C59+C68+C76+C85+C94+C109+C117+C126+C137+C145</f>
        <v>5861</v>
      </c>
      <c r="D146" s="128">
        <f t="shared" si="10"/>
        <v>212.19572987358615</v>
      </c>
      <c r="E146" s="128">
        <f t="shared" si="10"/>
        <v>210.32174757152359</v>
      </c>
      <c r="F146" s="128">
        <f t="shared" si="10"/>
        <v>890.64732660013294</v>
      </c>
      <c r="G146" s="128">
        <f t="shared" si="10"/>
        <v>6370.2029428100323</v>
      </c>
      <c r="H146" s="128">
        <f t="shared" si="10"/>
        <v>2.8642405797101449</v>
      </c>
      <c r="I146" s="128">
        <f t="shared" si="10"/>
        <v>181.28059130434781</v>
      </c>
      <c r="J146" s="128">
        <f t="shared" si="10"/>
        <v>347.87952616506118</v>
      </c>
      <c r="K146" s="128">
        <f t="shared" si="10"/>
        <v>172.43897326217137</v>
      </c>
      <c r="L146" s="128">
        <f t="shared" si="10"/>
        <v>1360.8143570771501</v>
      </c>
      <c r="M146" s="128">
        <f t="shared" si="10"/>
        <v>3456.6147615638288</v>
      </c>
      <c r="N146" s="128">
        <f t="shared" si="10"/>
        <v>1096.0048318840579</v>
      </c>
      <c r="O146" s="128">
        <f t="shared" si="10"/>
        <v>63.846325705111518</v>
      </c>
      <c r="R146"/>
    </row>
    <row r="147" spans="1:18" ht="15.75">
      <c r="A147" s="161"/>
      <c r="B147" s="133" t="s">
        <v>137</v>
      </c>
      <c r="C147" s="132">
        <f>C146/10</f>
        <v>586.1</v>
      </c>
      <c r="D147" s="128">
        <f t="shared" ref="D147:O147" si="11">D146/10</f>
        <v>21.219572987358614</v>
      </c>
      <c r="E147" s="128">
        <f t="shared" si="11"/>
        <v>21.032174757152358</v>
      </c>
      <c r="F147" s="128">
        <f t="shared" si="11"/>
        <v>89.064732660013291</v>
      </c>
      <c r="G147" s="128">
        <f t="shared" si="11"/>
        <v>637.0202942810032</v>
      </c>
      <c r="H147" s="128">
        <f t="shared" si="11"/>
        <v>0.2864240579710145</v>
      </c>
      <c r="I147" s="128">
        <f t="shared" si="11"/>
        <v>18.128059130434782</v>
      </c>
      <c r="J147" s="128">
        <f t="shared" si="11"/>
        <v>34.787952616506118</v>
      </c>
      <c r="K147" s="128">
        <f t="shared" si="11"/>
        <v>17.243897326217137</v>
      </c>
      <c r="L147" s="128">
        <f t="shared" si="11"/>
        <v>136.081435707715</v>
      </c>
      <c r="M147" s="128">
        <f t="shared" si="11"/>
        <v>345.66147615638289</v>
      </c>
      <c r="N147" s="128">
        <f t="shared" si="11"/>
        <v>109.60048318840579</v>
      </c>
      <c r="O147" s="128">
        <f t="shared" si="11"/>
        <v>6.384632570511152</v>
      </c>
      <c r="P147" s="72" t="s">
        <v>138</v>
      </c>
      <c r="Q147" s="72"/>
      <c r="R147"/>
    </row>
    <row r="150" spans="1:18">
      <c r="C150" s="36"/>
      <c r="D150" s="36"/>
      <c r="E150" s="37"/>
      <c r="F150" s="37"/>
      <c r="G150" s="38"/>
      <c r="H150" s="38"/>
      <c r="I150" s="38"/>
      <c r="J150" s="38"/>
      <c r="K150" s="38"/>
      <c r="L150" s="38"/>
      <c r="M150" s="38"/>
      <c r="N150" s="38"/>
      <c r="R150"/>
    </row>
    <row r="151" spans="1:18">
      <c r="A151"/>
      <c r="C151" s="42"/>
      <c r="D151" s="42"/>
      <c r="E151" s="42"/>
      <c r="F151" s="42"/>
      <c r="G151" s="42"/>
      <c r="H151" s="42"/>
      <c r="I151" s="42"/>
      <c r="J151" s="42"/>
      <c r="K151" s="42"/>
      <c r="L151" s="42"/>
      <c r="M151" s="42"/>
      <c r="N151" s="42"/>
      <c r="Q151"/>
      <c r="R151"/>
    </row>
  </sheetData>
  <mergeCells count="19">
    <mergeCell ref="B139:O139"/>
    <mergeCell ref="C78:O78"/>
    <mergeCell ref="B52:O52"/>
    <mergeCell ref="B103:O103"/>
    <mergeCell ref="B49:O49"/>
    <mergeCell ref="B88:O88"/>
    <mergeCell ref="B111:O111"/>
    <mergeCell ref="B70:O70"/>
    <mergeCell ref="B61:O61"/>
    <mergeCell ref="A2:A50"/>
    <mergeCell ref="B20:L20"/>
    <mergeCell ref="B22:L22"/>
    <mergeCell ref="B131:O131"/>
    <mergeCell ref="B102:O102"/>
    <mergeCell ref="B2:O3"/>
    <mergeCell ref="B53:O53"/>
    <mergeCell ref="B21:L21"/>
    <mergeCell ref="B48:O48"/>
    <mergeCell ref="B119:O119"/>
  </mergeCells>
  <pageMargins left="0.7" right="0.7" top="0.75" bottom="0.75" header="0.3" footer="0.3"/>
  <pageSetup paperSize="9" scale="58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B2:K31"/>
  <sheetViews>
    <sheetView topLeftCell="A7" workbookViewId="0">
      <selection activeCell="F32" sqref="F32"/>
    </sheetView>
  </sheetViews>
  <sheetFormatPr defaultRowHeight="15"/>
  <cols>
    <col min="2" max="2" width="26.85546875" customWidth="1"/>
    <col min="3" max="3" width="12.7109375" customWidth="1"/>
    <col min="4" max="4" width="38" customWidth="1"/>
    <col min="5" max="5" width="14.7109375" customWidth="1"/>
    <col min="7" max="7" width="13.42578125" customWidth="1"/>
    <col min="8" max="8" width="14.42578125" customWidth="1"/>
    <col min="9" max="9" width="12.140625" customWidth="1"/>
    <col min="10" max="10" width="12.85546875" customWidth="1"/>
  </cols>
  <sheetData>
    <row r="2" spans="2:11" ht="18.75">
      <c r="B2" s="106" t="s">
        <v>81</v>
      </c>
      <c r="C2" s="70"/>
      <c r="D2" s="70"/>
      <c r="E2" s="70"/>
      <c r="F2" s="70"/>
      <c r="G2" s="70"/>
      <c r="H2" s="70"/>
      <c r="I2" s="70"/>
      <c r="J2" s="70"/>
    </row>
    <row r="3" spans="2:11">
      <c r="B3" s="70"/>
      <c r="C3" s="70"/>
      <c r="D3" s="70"/>
      <c r="E3" s="70"/>
      <c r="F3" s="70"/>
      <c r="G3" s="70"/>
      <c r="H3" s="70"/>
      <c r="I3" s="70"/>
      <c r="J3" s="70"/>
    </row>
    <row r="4" spans="2:11">
      <c r="B4" s="103" t="s">
        <v>82</v>
      </c>
      <c r="C4" s="104" t="s">
        <v>83</v>
      </c>
      <c r="D4" s="104" t="s">
        <v>84</v>
      </c>
      <c r="E4" s="104"/>
      <c r="F4" s="103" t="s">
        <v>27</v>
      </c>
      <c r="G4" s="105" t="s">
        <v>85</v>
      </c>
      <c r="H4" s="105" t="s">
        <v>86</v>
      </c>
      <c r="I4" s="105" t="s">
        <v>87</v>
      </c>
      <c r="J4" s="105" t="s">
        <v>88</v>
      </c>
    </row>
    <row r="5" spans="2:11">
      <c r="B5" s="233" t="s">
        <v>90</v>
      </c>
      <c r="C5" s="233" t="s">
        <v>109</v>
      </c>
      <c r="D5" s="7" t="s">
        <v>75</v>
      </c>
      <c r="E5" s="232" t="s">
        <v>89</v>
      </c>
      <c r="F5" s="2">
        <v>90</v>
      </c>
      <c r="G5" s="130">
        <v>8.15</v>
      </c>
      <c r="H5" s="130">
        <v>10.5</v>
      </c>
      <c r="I5" s="130">
        <v>8.1</v>
      </c>
      <c r="J5" s="130">
        <v>199.56521739130434</v>
      </c>
    </row>
    <row r="6" spans="2:11" ht="32.25" customHeight="1">
      <c r="B6" s="234"/>
      <c r="C6" s="234"/>
      <c r="D6" s="7" t="s">
        <v>218</v>
      </c>
      <c r="E6" s="230"/>
      <c r="F6" s="2" t="s">
        <v>18</v>
      </c>
      <c r="G6" s="41">
        <v>5.12</v>
      </c>
      <c r="H6" s="41">
        <v>4.53</v>
      </c>
      <c r="I6" s="41">
        <v>31.990000000000002</v>
      </c>
      <c r="J6" s="41">
        <v>189.29999999999998</v>
      </c>
    </row>
    <row r="7" spans="2:11" ht="49.5" customHeight="1">
      <c r="B7" s="234"/>
      <c r="C7" s="234"/>
      <c r="D7" s="108" t="s">
        <v>126</v>
      </c>
      <c r="E7" s="230"/>
      <c r="F7" s="2">
        <v>200</v>
      </c>
      <c r="G7" s="41">
        <v>0.66200000000000003</v>
      </c>
      <c r="H7" s="41">
        <v>9.0000000000000011E-2</v>
      </c>
      <c r="I7" s="41">
        <v>22.03</v>
      </c>
      <c r="J7" s="41">
        <v>92.9</v>
      </c>
    </row>
    <row r="8" spans="2:11">
      <c r="B8" s="234"/>
      <c r="C8" s="234"/>
      <c r="D8" s="109" t="s">
        <v>144</v>
      </c>
      <c r="E8" s="230"/>
      <c r="F8" s="18">
        <v>40</v>
      </c>
      <c r="G8" s="41">
        <v>3.06</v>
      </c>
      <c r="H8" s="41">
        <v>3.76</v>
      </c>
      <c r="I8" s="41">
        <v>17.239999999999998</v>
      </c>
      <c r="J8" s="41">
        <v>91.8</v>
      </c>
    </row>
    <row r="9" spans="2:11" ht="15" customHeight="1">
      <c r="B9" s="234"/>
      <c r="C9" s="234"/>
      <c r="D9" s="16" t="s">
        <v>32</v>
      </c>
      <c r="E9" s="230"/>
      <c r="F9" s="1">
        <v>20</v>
      </c>
      <c r="G9" s="39">
        <v>1.32</v>
      </c>
      <c r="H9" s="39">
        <v>0.24</v>
      </c>
      <c r="I9" s="39">
        <v>7.9200000000000008</v>
      </c>
      <c r="J9" s="39">
        <v>39.6</v>
      </c>
    </row>
    <row r="10" spans="2:11" ht="15.75">
      <c r="B10" s="234"/>
      <c r="C10" s="234"/>
      <c r="D10" s="46" t="s">
        <v>15</v>
      </c>
      <c r="E10" s="231"/>
      <c r="F10" s="20">
        <v>505</v>
      </c>
      <c r="G10" s="129">
        <v>18.312000000000001</v>
      </c>
      <c r="H10" s="129">
        <v>19.12</v>
      </c>
      <c r="I10" s="129">
        <v>87.28</v>
      </c>
      <c r="J10" s="129">
        <v>613.16521739130428</v>
      </c>
      <c r="K10" s="72">
        <v>0.25</v>
      </c>
    </row>
    <row r="11" spans="2:11" ht="15" customHeight="1">
      <c r="B11" s="234"/>
      <c r="C11" s="234"/>
      <c r="K11" s="71"/>
    </row>
    <row r="12" spans="2:11" ht="15" customHeight="1">
      <c r="B12" s="234"/>
      <c r="C12" s="234"/>
      <c r="D12" s="7" t="s">
        <v>92</v>
      </c>
      <c r="E12" s="229"/>
      <c r="F12" s="2">
        <v>100</v>
      </c>
      <c r="G12" s="206">
        <v>10.75</v>
      </c>
      <c r="H12" s="41">
        <v>13.84</v>
      </c>
      <c r="I12" s="41">
        <v>0.36</v>
      </c>
      <c r="J12" s="41">
        <v>201.12</v>
      </c>
      <c r="K12" s="71"/>
    </row>
    <row r="13" spans="2:11" ht="28.5">
      <c r="B13" s="234"/>
      <c r="C13" s="234"/>
      <c r="D13" s="7" t="s">
        <v>66</v>
      </c>
      <c r="E13" s="229"/>
      <c r="F13" s="2">
        <v>150</v>
      </c>
      <c r="G13" s="41">
        <v>4.4000000000000004</v>
      </c>
      <c r="H13" s="41">
        <v>0.91</v>
      </c>
      <c r="I13" s="41">
        <v>31.994</v>
      </c>
      <c r="J13" s="41">
        <v>156.33000000000001</v>
      </c>
      <c r="K13" s="71"/>
    </row>
    <row r="14" spans="2:11">
      <c r="B14" s="234"/>
      <c r="C14" s="234"/>
      <c r="D14" s="109" t="s">
        <v>126</v>
      </c>
      <c r="E14" s="229"/>
      <c r="F14" s="107">
        <v>200</v>
      </c>
      <c r="G14" s="41">
        <v>0.65500000000000003</v>
      </c>
      <c r="H14" s="41">
        <v>9.0000000000000011E-2</v>
      </c>
      <c r="I14" s="41">
        <v>22.033999999999999</v>
      </c>
      <c r="J14" s="41">
        <v>92.9</v>
      </c>
      <c r="K14" s="71"/>
    </row>
    <row r="15" spans="2:11">
      <c r="B15" s="234"/>
      <c r="C15" s="234"/>
      <c r="D15" s="109" t="s">
        <v>144</v>
      </c>
      <c r="E15" s="229"/>
      <c r="F15" s="107">
        <v>40</v>
      </c>
      <c r="G15" s="41">
        <v>3.0550000000000002</v>
      </c>
      <c r="H15" s="41">
        <v>3.76</v>
      </c>
      <c r="I15" s="41">
        <v>17.242999999999999</v>
      </c>
      <c r="J15" s="41">
        <v>91.8</v>
      </c>
      <c r="K15" s="71"/>
    </row>
    <row r="16" spans="2:11" ht="15" customHeight="1">
      <c r="B16" s="234"/>
      <c r="C16" s="234"/>
      <c r="D16" s="7" t="s">
        <v>31</v>
      </c>
      <c r="E16" s="229"/>
      <c r="F16" s="1">
        <v>20</v>
      </c>
      <c r="G16" s="10">
        <v>1.3149999999999999</v>
      </c>
      <c r="H16" s="10">
        <v>0.24</v>
      </c>
      <c r="I16" s="41">
        <v>7.9240000000000004</v>
      </c>
      <c r="J16" s="12">
        <v>39.6</v>
      </c>
      <c r="K16" s="71"/>
    </row>
    <row r="17" spans="2:11" ht="15.75">
      <c r="B17" s="235"/>
      <c r="C17" s="235"/>
      <c r="D17" s="19" t="s">
        <v>130</v>
      </c>
      <c r="E17" s="229"/>
      <c r="F17" s="20">
        <v>515</v>
      </c>
      <c r="G17" s="26">
        <f>SUM(G12:G16)</f>
        <v>20.175000000000001</v>
      </c>
      <c r="H17" s="26">
        <f>SUM(H12:H16)</f>
        <v>18.84</v>
      </c>
      <c r="I17" s="26">
        <f>SUM(I12:I16)</f>
        <v>79.555000000000007</v>
      </c>
      <c r="J17" s="26">
        <f>SUM(J12:J16)</f>
        <v>581.75</v>
      </c>
      <c r="K17" s="72">
        <v>0.25</v>
      </c>
    </row>
    <row r="19" spans="2:11">
      <c r="B19" s="233" t="s">
        <v>90</v>
      </c>
      <c r="C19" s="233" t="s">
        <v>131</v>
      </c>
      <c r="D19" s="16" t="s">
        <v>75</v>
      </c>
      <c r="E19" s="127"/>
      <c r="F19" s="2">
        <v>100</v>
      </c>
      <c r="G19" s="148">
        <v>11.277777777777779</v>
      </c>
      <c r="H19" s="148">
        <v>16.71</v>
      </c>
      <c r="I19" s="148">
        <v>9</v>
      </c>
      <c r="J19" s="148">
        <v>221.73913043478262</v>
      </c>
    </row>
    <row r="20" spans="2:11" ht="32.25" customHeight="1">
      <c r="B20" s="234"/>
      <c r="C20" s="234"/>
      <c r="D20" s="7" t="s">
        <v>66</v>
      </c>
      <c r="E20" s="229" t="s">
        <v>89</v>
      </c>
      <c r="F20" s="2" t="s">
        <v>22</v>
      </c>
      <c r="G20" s="41">
        <v>6.8313999999999995</v>
      </c>
      <c r="H20" s="41">
        <v>4.4328000000000003</v>
      </c>
      <c r="I20" s="41">
        <v>38.374000000000002</v>
      </c>
      <c r="J20" s="41">
        <v>220.56</v>
      </c>
    </row>
    <row r="21" spans="2:11">
      <c r="B21" s="234"/>
      <c r="C21" s="234"/>
      <c r="D21" s="7" t="s">
        <v>126</v>
      </c>
      <c r="E21" s="229"/>
      <c r="F21" s="2">
        <v>200</v>
      </c>
      <c r="G21" s="41">
        <v>0.66200000000000003</v>
      </c>
      <c r="H21" s="41">
        <v>9.0000000000000011E-2</v>
      </c>
      <c r="I21" s="41">
        <v>22.03</v>
      </c>
      <c r="J21" s="41">
        <v>92.9</v>
      </c>
    </row>
    <row r="22" spans="2:11" ht="15" customHeight="1">
      <c r="B22" s="234"/>
      <c r="C22" s="234"/>
      <c r="D22" s="109" t="s">
        <v>31</v>
      </c>
      <c r="E22" s="229"/>
      <c r="F22" s="18">
        <v>30</v>
      </c>
      <c r="G22" s="39">
        <v>2.2799999999999998</v>
      </c>
      <c r="H22" s="39">
        <v>0.23999999999999996</v>
      </c>
      <c r="I22" s="39">
        <v>14.759999999999998</v>
      </c>
      <c r="J22" s="39">
        <v>70.5</v>
      </c>
    </row>
    <row r="23" spans="2:11" ht="15" customHeight="1">
      <c r="B23" s="234"/>
      <c r="C23" s="234"/>
      <c r="D23" s="7" t="s">
        <v>32</v>
      </c>
      <c r="E23" s="229"/>
      <c r="F23" s="1">
        <v>35</v>
      </c>
      <c r="G23" s="10">
        <v>2.3100000000000005</v>
      </c>
      <c r="H23" s="10">
        <v>0.42</v>
      </c>
      <c r="I23" s="10">
        <v>13.860000000000001</v>
      </c>
      <c r="J23" s="12">
        <v>69.3</v>
      </c>
    </row>
    <row r="24" spans="2:11" ht="15.75">
      <c r="B24" s="234"/>
      <c r="C24" s="234"/>
      <c r="D24" s="19" t="s">
        <v>15</v>
      </c>
      <c r="E24" s="229"/>
      <c r="F24" s="20">
        <v>550</v>
      </c>
      <c r="G24" s="26">
        <v>23.361177777777776</v>
      </c>
      <c r="H24" s="26">
        <v>21.892800000000001</v>
      </c>
      <c r="I24" s="26">
        <v>98.023999999999987</v>
      </c>
      <c r="J24" s="26">
        <v>674.99913043478261</v>
      </c>
      <c r="K24" s="72">
        <v>0.25</v>
      </c>
    </row>
    <row r="25" spans="2:11" ht="15" customHeight="1">
      <c r="B25" s="234"/>
      <c r="C25" s="234"/>
      <c r="D25" s="127"/>
      <c r="E25" s="127"/>
      <c r="F25" s="127"/>
      <c r="G25" s="127"/>
      <c r="H25" s="127"/>
      <c r="I25" s="127"/>
      <c r="J25" s="127"/>
    </row>
    <row r="26" spans="2:11" ht="15" customHeight="1">
      <c r="B26" s="234"/>
      <c r="C26" s="234"/>
      <c r="D26" s="7" t="s">
        <v>92</v>
      </c>
      <c r="E26" s="230" t="s">
        <v>91</v>
      </c>
      <c r="F26" s="2">
        <v>100</v>
      </c>
      <c r="G26" s="41">
        <v>10.8</v>
      </c>
      <c r="H26" s="41">
        <v>13.84</v>
      </c>
      <c r="I26" s="41">
        <v>0.36</v>
      </c>
      <c r="J26" s="41">
        <v>201.12</v>
      </c>
    </row>
    <row r="27" spans="2:11" ht="28.5">
      <c r="B27" s="234"/>
      <c r="C27" s="234"/>
      <c r="D27" s="7" t="s">
        <v>66</v>
      </c>
      <c r="E27" s="230"/>
      <c r="F27" s="2" t="s">
        <v>93</v>
      </c>
      <c r="G27" s="41">
        <v>7.37</v>
      </c>
      <c r="H27" s="41">
        <v>8.1999999999999993</v>
      </c>
      <c r="I27" s="41">
        <v>39.299999999999997</v>
      </c>
      <c r="J27" s="41">
        <v>257.60000000000002</v>
      </c>
    </row>
    <row r="28" spans="2:11" ht="15" customHeight="1">
      <c r="B28" s="234"/>
      <c r="C28" s="234"/>
      <c r="D28" s="109" t="s">
        <v>126</v>
      </c>
      <c r="E28" s="230"/>
      <c r="F28" s="18">
        <v>200</v>
      </c>
      <c r="G28" s="39">
        <v>0.34</v>
      </c>
      <c r="H28" s="39">
        <v>0.17</v>
      </c>
      <c r="I28" s="39">
        <v>22.84</v>
      </c>
      <c r="J28" s="39">
        <v>106.4</v>
      </c>
    </row>
    <row r="29" spans="2:11" ht="15" customHeight="1">
      <c r="B29" s="234"/>
      <c r="C29" s="234"/>
      <c r="D29" s="7" t="s">
        <v>31</v>
      </c>
      <c r="E29" s="230"/>
      <c r="F29" s="1">
        <v>40</v>
      </c>
      <c r="G29" s="10">
        <v>2.0266666666666664</v>
      </c>
      <c r="H29" s="10">
        <v>0.21333333333333329</v>
      </c>
      <c r="I29" s="10">
        <v>13.119999999999997</v>
      </c>
      <c r="J29" s="10">
        <v>62.666666666666664</v>
      </c>
    </row>
    <row r="30" spans="2:11" ht="15" customHeight="1">
      <c r="B30" s="234"/>
      <c r="C30" s="234"/>
      <c r="D30" s="7" t="s">
        <v>32</v>
      </c>
      <c r="E30" s="230"/>
      <c r="F30" s="1">
        <v>40</v>
      </c>
      <c r="G30" s="41">
        <v>2.6400000000000006</v>
      </c>
      <c r="H30" s="41">
        <v>0.48000000000000004</v>
      </c>
      <c r="I30" s="41">
        <v>15.840000000000003</v>
      </c>
      <c r="J30" s="41">
        <v>79.2</v>
      </c>
    </row>
    <row r="31" spans="2:11" ht="15.75">
      <c r="B31" s="235"/>
      <c r="C31" s="235"/>
      <c r="D31" s="19" t="s">
        <v>130</v>
      </c>
      <c r="E31" s="231"/>
      <c r="F31" s="20">
        <v>583</v>
      </c>
      <c r="G31" s="26">
        <f>SUM(G26:G30)</f>
        <v>23.176666666666669</v>
      </c>
      <c r="H31" s="26">
        <f>SUM(H26:H30)</f>
        <v>22.903333333333336</v>
      </c>
      <c r="I31" s="26">
        <f>SUM(I26:I30)</f>
        <v>91.460000000000008</v>
      </c>
      <c r="J31" s="26">
        <f>SUM(J26:J30)</f>
        <v>706.98666666666668</v>
      </c>
      <c r="K31" s="72">
        <v>0.25</v>
      </c>
    </row>
  </sheetData>
  <mergeCells count="8">
    <mergeCell ref="E20:E24"/>
    <mergeCell ref="E26:E31"/>
    <mergeCell ref="E5:E10"/>
    <mergeCell ref="E12:E17"/>
    <mergeCell ref="B5:B17"/>
    <mergeCell ref="C5:C17"/>
    <mergeCell ref="B19:B31"/>
    <mergeCell ref="C19:C31"/>
  </mergeCells>
  <pageMargins left="0.11811023622047245" right="0.11811023622047245" top="0.15748031496062992" bottom="0.15748031496062992" header="0.31496062992125984" footer="0.31496062992125984"/>
  <pageSetup paperSize="9" scale="83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52"/>
  <sheetViews>
    <sheetView workbookViewId="0">
      <selection activeCell="J10" sqref="J10"/>
    </sheetView>
  </sheetViews>
  <sheetFormatPr defaultRowHeight="15"/>
  <cols>
    <col min="1" max="1" width="24.5703125" style="171" customWidth="1"/>
    <col min="2" max="2" width="9.5703125" style="171" bestFit="1" customWidth="1"/>
    <col min="3" max="3" width="10.5703125" style="171" customWidth="1"/>
    <col min="4" max="4" width="24" style="171" customWidth="1"/>
    <col min="5" max="6" width="9.5703125" style="171" bestFit="1" customWidth="1"/>
    <col min="7" max="7" width="26.140625" style="171" customWidth="1"/>
    <col min="8" max="9" width="9.5703125" style="171" bestFit="1" customWidth="1"/>
    <col min="10" max="10" width="22.5703125" style="171" customWidth="1"/>
    <col min="11" max="12" width="9.5703125" style="171" bestFit="1" customWidth="1"/>
    <col min="13" max="13" width="24.140625" style="171" customWidth="1"/>
    <col min="14" max="15" width="9.5703125" style="171" bestFit="1" customWidth="1"/>
    <col min="16" max="16" width="25" style="171" customWidth="1"/>
    <col min="17" max="19" width="9.5703125" style="171" bestFit="1" customWidth="1"/>
    <col min="20" max="16384" width="9.140625" style="171"/>
  </cols>
  <sheetData>
    <row r="1" spans="1:18">
      <c r="A1" s="254" t="s">
        <v>223</v>
      </c>
      <c r="B1" s="254"/>
      <c r="C1" s="254"/>
      <c r="D1" s="254"/>
      <c r="E1" s="254"/>
      <c r="F1" s="254"/>
      <c r="G1" s="254"/>
      <c r="H1" s="254"/>
      <c r="I1" s="254"/>
      <c r="J1" s="254"/>
      <c r="K1" s="254"/>
      <c r="L1" s="254"/>
      <c r="M1" s="254"/>
      <c r="N1" s="254"/>
      <c r="O1" s="254"/>
      <c r="P1" s="254"/>
      <c r="Q1" s="254"/>
      <c r="R1" s="170"/>
    </row>
    <row r="2" spans="1:18">
      <c r="A2" s="254"/>
      <c r="B2" s="254"/>
      <c r="C2" s="254"/>
      <c r="D2" s="254"/>
      <c r="E2" s="170"/>
      <c r="F2" s="170"/>
      <c r="G2" s="170"/>
      <c r="H2" s="170"/>
      <c r="I2" s="170"/>
      <c r="J2" s="170"/>
      <c r="K2" s="170"/>
      <c r="L2" s="254" t="s">
        <v>163</v>
      </c>
      <c r="M2" s="254"/>
      <c r="N2" s="254"/>
      <c r="O2" s="254"/>
      <c r="P2" s="170"/>
      <c r="Q2" s="170"/>
      <c r="R2" s="170"/>
    </row>
    <row r="3" spans="1:18">
      <c r="A3" s="255" t="s">
        <v>94</v>
      </c>
      <c r="B3" s="255"/>
      <c r="C3" s="255"/>
      <c r="D3" s="255"/>
      <c r="E3" s="170"/>
      <c r="F3" s="170"/>
      <c r="G3" s="170"/>
      <c r="H3" s="170"/>
      <c r="I3" s="170"/>
      <c r="J3" s="170"/>
      <c r="K3" s="170"/>
      <c r="L3" s="170"/>
      <c r="M3" s="253" t="s">
        <v>164</v>
      </c>
      <c r="N3" s="253"/>
      <c r="O3" s="253"/>
      <c r="P3" s="170"/>
      <c r="Q3" s="170"/>
      <c r="R3" s="170"/>
    </row>
    <row r="4" spans="1:18">
      <c r="A4" s="172" t="s">
        <v>26</v>
      </c>
      <c r="B4" s="172"/>
      <c r="C4" s="172"/>
      <c r="D4" s="172"/>
      <c r="E4" s="172"/>
      <c r="F4" s="172"/>
      <c r="G4" s="172"/>
      <c r="H4" s="172"/>
      <c r="I4" s="172"/>
      <c r="J4" s="172"/>
      <c r="K4" s="172"/>
      <c r="L4" s="172"/>
      <c r="M4" s="172"/>
      <c r="N4" s="172"/>
      <c r="O4" s="172"/>
      <c r="P4" s="172"/>
      <c r="Q4" s="172"/>
      <c r="R4" s="172"/>
    </row>
    <row r="5" spans="1:18">
      <c r="A5" s="250" t="s">
        <v>14</v>
      </c>
      <c r="B5" s="251"/>
      <c r="C5" s="252"/>
      <c r="D5" s="250" t="s">
        <v>16</v>
      </c>
      <c r="E5" s="251"/>
      <c r="F5" s="252"/>
      <c r="G5" s="250" t="s">
        <v>17</v>
      </c>
      <c r="H5" s="251"/>
      <c r="I5" s="252"/>
      <c r="J5" s="250" t="s">
        <v>19</v>
      </c>
      <c r="K5" s="251"/>
      <c r="L5" s="252"/>
      <c r="M5" s="249" t="s">
        <v>20</v>
      </c>
      <c r="N5" s="249"/>
      <c r="O5" s="249"/>
      <c r="P5" s="250" t="s">
        <v>21</v>
      </c>
      <c r="Q5" s="251"/>
      <c r="R5" s="252"/>
    </row>
    <row r="6" spans="1:18" ht="26.25" customHeight="1">
      <c r="A6" s="173" t="s">
        <v>0</v>
      </c>
      <c r="B6" s="247" t="s">
        <v>27</v>
      </c>
      <c r="C6" s="248"/>
      <c r="D6" s="174" t="s">
        <v>0</v>
      </c>
      <c r="E6" s="247" t="s">
        <v>27</v>
      </c>
      <c r="F6" s="248"/>
      <c r="G6" s="173" t="s">
        <v>0</v>
      </c>
      <c r="H6" s="247" t="s">
        <v>27</v>
      </c>
      <c r="I6" s="248"/>
      <c r="J6" s="173" t="s">
        <v>0</v>
      </c>
      <c r="K6" s="247" t="s">
        <v>27</v>
      </c>
      <c r="L6" s="248"/>
      <c r="M6" s="173" t="s">
        <v>0</v>
      </c>
      <c r="N6" s="247" t="s">
        <v>27</v>
      </c>
      <c r="O6" s="248"/>
      <c r="P6" s="173" t="s">
        <v>0</v>
      </c>
      <c r="Q6" s="247" t="s">
        <v>27</v>
      </c>
      <c r="R6" s="248"/>
    </row>
    <row r="7" spans="1:18" ht="25.5">
      <c r="A7" s="175"/>
      <c r="B7" s="176" t="s">
        <v>95</v>
      </c>
      <c r="C7" s="169" t="s">
        <v>188</v>
      </c>
      <c r="D7" s="174"/>
      <c r="E7" s="176" t="s">
        <v>95</v>
      </c>
      <c r="F7" s="169" t="s">
        <v>188</v>
      </c>
      <c r="G7" s="175"/>
      <c r="H7" s="176" t="s">
        <v>95</v>
      </c>
      <c r="I7" s="169" t="s">
        <v>188</v>
      </c>
      <c r="J7" s="175"/>
      <c r="K7" s="176" t="s">
        <v>95</v>
      </c>
      <c r="L7" s="169" t="s">
        <v>188</v>
      </c>
      <c r="M7" s="175"/>
      <c r="N7" s="176" t="s">
        <v>95</v>
      </c>
      <c r="O7" s="169" t="s">
        <v>188</v>
      </c>
      <c r="P7" s="175"/>
      <c r="Q7" s="176" t="s">
        <v>95</v>
      </c>
      <c r="R7" s="175"/>
    </row>
    <row r="8" spans="1:18" ht="30">
      <c r="A8" s="177"/>
      <c r="B8" s="178"/>
      <c r="C8" s="178"/>
      <c r="D8" s="165" t="s">
        <v>205</v>
      </c>
      <c r="E8" s="179">
        <v>100</v>
      </c>
      <c r="F8" s="179" t="s">
        <v>157</v>
      </c>
      <c r="G8" s="177"/>
      <c r="H8" s="178"/>
      <c r="I8" s="178"/>
      <c r="J8" s="168"/>
      <c r="K8" s="180"/>
      <c r="L8" s="180"/>
      <c r="M8" s="202"/>
      <c r="N8" s="202"/>
      <c r="O8" s="180"/>
      <c r="P8" s="202"/>
      <c r="Q8" s="202"/>
      <c r="R8" s="179"/>
    </row>
    <row r="9" spans="1:18" ht="34.5" customHeight="1">
      <c r="A9" s="165"/>
      <c r="B9" s="179"/>
      <c r="C9" s="180"/>
      <c r="D9" s="168" t="s">
        <v>48</v>
      </c>
      <c r="E9" s="180">
        <v>10</v>
      </c>
      <c r="F9" s="180">
        <v>10</v>
      </c>
      <c r="G9" s="165" t="s">
        <v>199</v>
      </c>
      <c r="H9" s="179">
        <v>60</v>
      </c>
      <c r="I9" s="179">
        <v>100</v>
      </c>
      <c r="J9" s="168" t="s">
        <v>208</v>
      </c>
      <c r="K9" s="180">
        <v>75</v>
      </c>
      <c r="L9" s="180">
        <v>100</v>
      </c>
      <c r="M9" s="165" t="s">
        <v>48</v>
      </c>
      <c r="N9" s="179">
        <v>15</v>
      </c>
      <c r="O9" s="179">
        <v>15</v>
      </c>
      <c r="P9" s="165" t="s">
        <v>34</v>
      </c>
      <c r="Q9" s="179">
        <v>100</v>
      </c>
      <c r="R9" s="179"/>
    </row>
    <row r="10" spans="1:18" ht="44.25" customHeight="1">
      <c r="A10" s="165" t="s">
        <v>158</v>
      </c>
      <c r="B10" s="181" t="s">
        <v>28</v>
      </c>
      <c r="C10" s="181" t="s">
        <v>28</v>
      </c>
      <c r="D10" s="165" t="s">
        <v>172</v>
      </c>
      <c r="E10" s="181" t="s">
        <v>24</v>
      </c>
      <c r="F10" s="181" t="s">
        <v>24</v>
      </c>
      <c r="G10" s="165" t="s">
        <v>114</v>
      </c>
      <c r="H10" s="181" t="s">
        <v>115</v>
      </c>
      <c r="I10" s="181" t="s">
        <v>115</v>
      </c>
      <c r="J10" s="165" t="s">
        <v>101</v>
      </c>
      <c r="K10" s="182" t="s">
        <v>24</v>
      </c>
      <c r="L10" s="182" t="s">
        <v>24</v>
      </c>
      <c r="M10" s="165" t="s">
        <v>62</v>
      </c>
      <c r="N10" s="182">
        <v>90</v>
      </c>
      <c r="O10" s="182">
        <v>100</v>
      </c>
      <c r="P10" s="165" t="s">
        <v>116</v>
      </c>
      <c r="Q10" s="182">
        <v>90</v>
      </c>
      <c r="R10" s="182"/>
    </row>
    <row r="11" spans="1:18" ht="46.5" customHeight="1">
      <c r="A11" s="165" t="s">
        <v>217</v>
      </c>
      <c r="B11" s="182" t="s">
        <v>18</v>
      </c>
      <c r="C11" s="182" t="s">
        <v>222</v>
      </c>
      <c r="D11" s="168" t="s">
        <v>39</v>
      </c>
      <c r="E11" s="183" t="s">
        <v>18</v>
      </c>
      <c r="F11" s="183" t="s">
        <v>103</v>
      </c>
      <c r="G11" s="165" t="s">
        <v>69</v>
      </c>
      <c r="H11" s="182" t="s">
        <v>18</v>
      </c>
      <c r="I11" s="182">
        <v>180</v>
      </c>
      <c r="J11" s="165" t="s">
        <v>42</v>
      </c>
      <c r="K11" s="182" t="s">
        <v>18</v>
      </c>
      <c r="L11" s="182" t="s">
        <v>103</v>
      </c>
      <c r="M11" s="165" t="s">
        <v>211</v>
      </c>
      <c r="N11" s="182" t="s">
        <v>22</v>
      </c>
      <c r="O11" s="182" t="s">
        <v>209</v>
      </c>
      <c r="P11" s="165" t="s">
        <v>119</v>
      </c>
      <c r="Q11" s="182" t="s">
        <v>18</v>
      </c>
      <c r="R11" s="182"/>
    </row>
    <row r="12" spans="1:18" ht="33.75" customHeight="1">
      <c r="A12" s="168" t="s">
        <v>126</v>
      </c>
      <c r="B12" s="184">
        <v>200</v>
      </c>
      <c r="C12" s="184">
        <v>200</v>
      </c>
      <c r="D12" s="165" t="s">
        <v>96</v>
      </c>
      <c r="E12" s="182" t="s">
        <v>68</v>
      </c>
      <c r="F12" s="182" t="s">
        <v>68</v>
      </c>
      <c r="G12" s="165" t="s">
        <v>127</v>
      </c>
      <c r="H12" s="182" t="s">
        <v>206</v>
      </c>
      <c r="I12" s="180" t="s">
        <v>206</v>
      </c>
      <c r="J12" s="165" t="s">
        <v>187</v>
      </c>
      <c r="K12" s="182">
        <v>200</v>
      </c>
      <c r="L12" s="182">
        <v>200</v>
      </c>
      <c r="M12" s="165" t="s">
        <v>96</v>
      </c>
      <c r="N12" s="182" t="s">
        <v>68</v>
      </c>
      <c r="O12" s="182" t="s">
        <v>68</v>
      </c>
      <c r="P12" s="165" t="s">
        <v>100</v>
      </c>
      <c r="Q12" s="182" t="s">
        <v>67</v>
      </c>
      <c r="R12" s="182"/>
    </row>
    <row r="13" spans="1:18">
      <c r="A13" s="168" t="s">
        <v>144</v>
      </c>
      <c r="B13" s="184">
        <v>40</v>
      </c>
      <c r="C13" s="184" t="s">
        <v>157</v>
      </c>
      <c r="D13" s="165"/>
      <c r="E13" s="182"/>
      <c r="F13" s="182"/>
      <c r="G13" s="168"/>
      <c r="H13" s="180"/>
      <c r="I13" s="180"/>
      <c r="J13" s="165"/>
      <c r="K13" s="182"/>
      <c r="L13" s="182"/>
      <c r="M13" s="168"/>
      <c r="N13" s="180"/>
      <c r="O13" s="180"/>
      <c r="P13" s="165"/>
      <c r="Q13" s="182"/>
      <c r="R13" s="182"/>
    </row>
    <row r="14" spans="1:18">
      <c r="A14" s="165" t="s">
        <v>31</v>
      </c>
      <c r="B14" s="179" t="s">
        <v>157</v>
      </c>
      <c r="C14" s="179">
        <v>30</v>
      </c>
      <c r="D14" s="165" t="s">
        <v>31</v>
      </c>
      <c r="E14" s="179">
        <v>20</v>
      </c>
      <c r="F14" s="179">
        <v>20</v>
      </c>
      <c r="G14" s="165" t="s">
        <v>31</v>
      </c>
      <c r="H14" s="179">
        <v>20</v>
      </c>
      <c r="I14" s="179"/>
      <c r="J14" s="165" t="s">
        <v>31</v>
      </c>
      <c r="K14" s="179">
        <v>20</v>
      </c>
      <c r="L14" s="179">
        <v>30</v>
      </c>
      <c r="M14" s="165" t="s">
        <v>31</v>
      </c>
      <c r="N14" s="179">
        <v>30</v>
      </c>
      <c r="O14" s="179">
        <v>45</v>
      </c>
      <c r="P14" s="165" t="s">
        <v>31</v>
      </c>
      <c r="Q14" s="179">
        <v>20</v>
      </c>
      <c r="R14" s="179"/>
    </row>
    <row r="15" spans="1:18">
      <c r="A15" s="165" t="s">
        <v>32</v>
      </c>
      <c r="B15" s="179">
        <v>20</v>
      </c>
      <c r="C15" s="179">
        <v>35</v>
      </c>
      <c r="D15" s="165" t="s">
        <v>32</v>
      </c>
      <c r="E15" s="179" t="s">
        <v>157</v>
      </c>
      <c r="F15" s="179">
        <v>40</v>
      </c>
      <c r="G15" s="165" t="s">
        <v>32</v>
      </c>
      <c r="H15" s="179">
        <v>20</v>
      </c>
      <c r="I15" s="179">
        <v>40</v>
      </c>
      <c r="J15" s="165" t="s">
        <v>32</v>
      </c>
      <c r="K15" s="179">
        <v>20</v>
      </c>
      <c r="L15" s="179">
        <v>25</v>
      </c>
      <c r="M15" s="165"/>
      <c r="N15" s="179"/>
      <c r="O15" s="179"/>
      <c r="P15" s="165" t="s">
        <v>32</v>
      </c>
      <c r="Q15" s="179">
        <v>20</v>
      </c>
      <c r="R15" s="179"/>
    </row>
    <row r="16" spans="1:18">
      <c r="A16" s="185" t="s">
        <v>15</v>
      </c>
      <c r="B16" s="186">
        <v>505</v>
      </c>
      <c r="C16" s="186">
        <v>550</v>
      </c>
      <c r="D16" s="185" t="s">
        <v>15</v>
      </c>
      <c r="E16" s="186">
        <v>585</v>
      </c>
      <c r="F16" s="186">
        <v>553</v>
      </c>
      <c r="G16" s="185" t="s">
        <v>15</v>
      </c>
      <c r="H16" s="186">
        <v>563.5</v>
      </c>
      <c r="I16" s="186">
        <v>628.5</v>
      </c>
      <c r="J16" s="185" t="s">
        <v>15</v>
      </c>
      <c r="K16" s="186">
        <v>570</v>
      </c>
      <c r="L16" s="186">
        <v>638</v>
      </c>
      <c r="M16" s="187" t="s">
        <v>15</v>
      </c>
      <c r="N16" s="186">
        <v>520</v>
      </c>
      <c r="O16" s="186">
        <v>565</v>
      </c>
      <c r="P16" s="185" t="s">
        <v>15</v>
      </c>
      <c r="Q16" s="186">
        <v>585</v>
      </c>
      <c r="R16" s="186"/>
    </row>
    <row r="17" spans="1:19">
      <c r="A17" s="188" t="s">
        <v>85</v>
      </c>
      <c r="B17" s="189">
        <v>18.309999999999999</v>
      </c>
      <c r="C17" s="189">
        <v>23.36</v>
      </c>
      <c r="D17" s="188" t="s">
        <v>85</v>
      </c>
      <c r="E17" s="189">
        <v>20.190000000000001</v>
      </c>
      <c r="F17" s="189">
        <v>22.92</v>
      </c>
      <c r="G17" s="188" t="s">
        <v>85</v>
      </c>
      <c r="H17" s="189">
        <v>19.329999999999998</v>
      </c>
      <c r="I17" s="189">
        <v>21.47</v>
      </c>
      <c r="J17" s="188" t="s">
        <v>85</v>
      </c>
      <c r="K17" s="189">
        <v>16.170000000000002</v>
      </c>
      <c r="L17" s="189">
        <v>18.18</v>
      </c>
      <c r="M17" s="188" t="s">
        <v>85</v>
      </c>
      <c r="N17" s="189">
        <v>20.21</v>
      </c>
      <c r="O17" s="189">
        <v>22.88</v>
      </c>
      <c r="P17" s="188" t="s">
        <v>85</v>
      </c>
      <c r="Q17" s="189">
        <v>19.11</v>
      </c>
      <c r="R17" s="189"/>
    </row>
    <row r="18" spans="1:19">
      <c r="A18" s="188" t="s">
        <v>86</v>
      </c>
      <c r="B18" s="189">
        <v>19.12</v>
      </c>
      <c r="C18" s="189">
        <v>21.89</v>
      </c>
      <c r="D18" s="188" t="s">
        <v>86</v>
      </c>
      <c r="E18" s="189">
        <v>20.67</v>
      </c>
      <c r="F18" s="189">
        <v>21.96</v>
      </c>
      <c r="G18" s="188" t="s">
        <v>86</v>
      </c>
      <c r="H18" s="189">
        <v>18.79</v>
      </c>
      <c r="I18" s="189">
        <v>24.13</v>
      </c>
      <c r="J18" s="188" t="s">
        <v>86</v>
      </c>
      <c r="K18" s="189">
        <v>16.59</v>
      </c>
      <c r="L18" s="189">
        <v>17.52</v>
      </c>
      <c r="M18" s="188" t="s">
        <v>86</v>
      </c>
      <c r="N18" s="189">
        <v>19.77</v>
      </c>
      <c r="O18" s="189">
        <v>21.86</v>
      </c>
      <c r="P18" s="188" t="s">
        <v>86</v>
      </c>
      <c r="Q18" s="189">
        <v>19.61</v>
      </c>
      <c r="R18" s="189"/>
    </row>
    <row r="19" spans="1:19">
      <c r="A19" s="167" t="s">
        <v>87</v>
      </c>
      <c r="B19" s="189">
        <v>87.28</v>
      </c>
      <c r="C19" s="189">
        <v>98.02</v>
      </c>
      <c r="D19" s="167" t="s">
        <v>87</v>
      </c>
      <c r="E19" s="189">
        <v>79.62</v>
      </c>
      <c r="F19" s="189">
        <v>96.48</v>
      </c>
      <c r="G19" s="167" t="s">
        <v>87</v>
      </c>
      <c r="H19" s="189">
        <v>83.04</v>
      </c>
      <c r="I19" s="189">
        <v>95.65</v>
      </c>
      <c r="J19" s="167" t="s">
        <v>87</v>
      </c>
      <c r="K19" s="189">
        <v>65.900000000000006</v>
      </c>
      <c r="L19" s="189">
        <v>78.83</v>
      </c>
      <c r="M19" s="167" t="s">
        <v>87</v>
      </c>
      <c r="N19" s="189">
        <v>79.56</v>
      </c>
      <c r="O19" s="189">
        <v>93</v>
      </c>
      <c r="P19" s="167" t="s">
        <v>87</v>
      </c>
      <c r="Q19" s="189">
        <v>84.32</v>
      </c>
      <c r="R19" s="189"/>
    </row>
    <row r="20" spans="1:19">
      <c r="A20" s="167" t="s">
        <v>88</v>
      </c>
      <c r="B20" s="189">
        <v>613.16999999999996</v>
      </c>
      <c r="C20" s="189">
        <v>675</v>
      </c>
      <c r="D20" s="167" t="s">
        <v>88</v>
      </c>
      <c r="E20" s="189">
        <v>594.33000000000004</v>
      </c>
      <c r="F20" s="189">
        <v>700.09</v>
      </c>
      <c r="G20" s="167" t="s">
        <v>88</v>
      </c>
      <c r="H20" s="189">
        <v>596.38</v>
      </c>
      <c r="I20" s="189">
        <v>684.18</v>
      </c>
      <c r="J20" s="167" t="s">
        <v>88</v>
      </c>
      <c r="K20" s="189">
        <v>478.34</v>
      </c>
      <c r="L20" s="189">
        <v>545.24</v>
      </c>
      <c r="M20" s="167" t="s">
        <v>88</v>
      </c>
      <c r="N20" s="189">
        <v>569.6</v>
      </c>
      <c r="O20" s="189">
        <v>646.69000000000005</v>
      </c>
      <c r="P20" s="167" t="s">
        <v>88</v>
      </c>
      <c r="Q20" s="189">
        <v>565.5</v>
      </c>
      <c r="R20" s="189"/>
    </row>
    <row r="21" spans="1:19">
      <c r="A21" s="250"/>
      <c r="B21" s="251"/>
      <c r="C21" s="251"/>
      <c r="D21" s="251"/>
      <c r="E21" s="251"/>
      <c r="F21" s="251"/>
      <c r="G21" s="251"/>
      <c r="H21" s="251"/>
      <c r="I21" s="251"/>
      <c r="J21" s="251"/>
      <c r="K21" s="251"/>
      <c r="L21" s="251"/>
      <c r="M21" s="251"/>
      <c r="N21" s="251"/>
      <c r="O21" s="251"/>
      <c r="P21" s="251"/>
      <c r="Q21" s="251"/>
      <c r="R21" s="252"/>
    </row>
    <row r="22" spans="1:19">
      <c r="A22" s="167" t="s">
        <v>166</v>
      </c>
      <c r="B22" s="238"/>
      <c r="C22" s="239"/>
      <c r="D22" s="167" t="s">
        <v>166</v>
      </c>
      <c r="E22" s="238"/>
      <c r="F22" s="239"/>
      <c r="G22" s="167" t="s">
        <v>166</v>
      </c>
      <c r="H22" s="238"/>
      <c r="I22" s="239"/>
      <c r="J22" s="167" t="s">
        <v>166</v>
      </c>
      <c r="K22" s="238"/>
      <c r="L22" s="239"/>
      <c r="M22" s="167" t="s">
        <v>166</v>
      </c>
      <c r="N22" s="238"/>
      <c r="O22" s="239"/>
      <c r="P22" s="167"/>
      <c r="Q22" s="238"/>
      <c r="R22" s="239"/>
    </row>
    <row r="23" spans="1:19" ht="61.5" customHeight="1">
      <c r="A23" s="165" t="s">
        <v>167</v>
      </c>
      <c r="B23" s="242" t="s">
        <v>168</v>
      </c>
      <c r="C23" s="243"/>
      <c r="D23" s="165" t="s">
        <v>178</v>
      </c>
      <c r="E23" s="240" t="s">
        <v>173</v>
      </c>
      <c r="F23" s="241"/>
      <c r="G23" s="168" t="s">
        <v>179</v>
      </c>
      <c r="H23" s="242" t="s">
        <v>168</v>
      </c>
      <c r="I23" s="243"/>
      <c r="J23" s="168" t="s">
        <v>181</v>
      </c>
      <c r="K23" s="240" t="s">
        <v>177</v>
      </c>
      <c r="L23" s="241"/>
      <c r="M23" s="168" t="s">
        <v>183</v>
      </c>
      <c r="N23" s="242" t="s">
        <v>168</v>
      </c>
      <c r="O23" s="243"/>
      <c r="P23" s="166"/>
      <c r="Q23" s="238"/>
      <c r="R23" s="239"/>
    </row>
    <row r="24" spans="1:19">
      <c r="A24" s="165" t="s">
        <v>100</v>
      </c>
      <c r="B24" s="240" t="s">
        <v>67</v>
      </c>
      <c r="C24" s="241"/>
      <c r="D24" s="165" t="s">
        <v>174</v>
      </c>
      <c r="E24" s="240" t="s">
        <v>175</v>
      </c>
      <c r="F24" s="241"/>
      <c r="G24" s="166" t="s">
        <v>180</v>
      </c>
      <c r="H24" s="240">
        <v>200</v>
      </c>
      <c r="I24" s="241"/>
      <c r="J24" s="166" t="s">
        <v>29</v>
      </c>
      <c r="K24" s="240" t="s">
        <v>67</v>
      </c>
      <c r="L24" s="241"/>
      <c r="M24" s="166" t="s">
        <v>184</v>
      </c>
      <c r="N24" s="240">
        <v>200</v>
      </c>
      <c r="O24" s="241"/>
      <c r="P24" s="166"/>
      <c r="Q24" s="238"/>
      <c r="R24" s="239"/>
    </row>
    <row r="25" spans="1:19">
      <c r="A25" s="165" t="s">
        <v>32</v>
      </c>
      <c r="B25" s="240" t="s">
        <v>169</v>
      </c>
      <c r="C25" s="241"/>
      <c r="D25" s="165" t="s">
        <v>32</v>
      </c>
      <c r="E25" s="240" t="s">
        <v>169</v>
      </c>
      <c r="F25" s="241"/>
      <c r="G25" s="165" t="s">
        <v>32</v>
      </c>
      <c r="H25" s="240" t="s">
        <v>169</v>
      </c>
      <c r="I25" s="241"/>
      <c r="J25" s="165" t="s">
        <v>32</v>
      </c>
      <c r="K25" s="240" t="s">
        <v>169</v>
      </c>
      <c r="L25" s="241"/>
      <c r="M25" s="165" t="s">
        <v>32</v>
      </c>
      <c r="N25" s="240" t="s">
        <v>169</v>
      </c>
      <c r="O25" s="241"/>
      <c r="P25" s="165"/>
      <c r="Q25" s="240"/>
      <c r="R25" s="241"/>
    </row>
    <row r="26" spans="1:19">
      <c r="A26" s="167" t="s">
        <v>170</v>
      </c>
      <c r="B26" s="236" t="s">
        <v>171</v>
      </c>
      <c r="C26" s="237"/>
      <c r="D26" s="167" t="s">
        <v>170</v>
      </c>
      <c r="E26" s="236" t="s">
        <v>176</v>
      </c>
      <c r="F26" s="237"/>
      <c r="G26" s="167" t="s">
        <v>170</v>
      </c>
      <c r="H26" s="236">
        <v>512</v>
      </c>
      <c r="I26" s="237"/>
      <c r="J26" s="167" t="s">
        <v>170</v>
      </c>
      <c r="K26" s="236" t="s">
        <v>182</v>
      </c>
      <c r="L26" s="237"/>
      <c r="M26" s="167" t="s">
        <v>170</v>
      </c>
      <c r="N26" s="238">
        <v>512</v>
      </c>
      <c r="O26" s="239"/>
      <c r="P26" s="167"/>
      <c r="Q26" s="238"/>
      <c r="R26" s="239"/>
    </row>
    <row r="27" spans="1:19">
      <c r="A27" s="190"/>
      <c r="B27" s="191"/>
      <c r="C27" s="191"/>
      <c r="D27" s="192"/>
      <c r="E27" s="191"/>
      <c r="F27" s="191"/>
      <c r="G27" s="192"/>
      <c r="H27" s="192"/>
      <c r="I27" s="192"/>
      <c r="J27" s="192"/>
      <c r="K27" s="192"/>
      <c r="L27" s="192"/>
      <c r="M27" s="192"/>
      <c r="N27" s="192"/>
      <c r="O27" s="192"/>
      <c r="P27" s="192"/>
      <c r="Q27" s="192"/>
      <c r="R27" s="192"/>
      <c r="S27" s="193"/>
    </row>
    <row r="28" spans="1:19">
      <c r="A28" s="249" t="s">
        <v>97</v>
      </c>
      <c r="B28" s="249"/>
      <c r="C28" s="249"/>
      <c r="D28" s="249"/>
      <c r="E28" s="249"/>
      <c r="F28" s="249"/>
      <c r="G28" s="249"/>
      <c r="H28" s="249"/>
      <c r="I28" s="249"/>
      <c r="J28" s="249"/>
      <c r="K28" s="249"/>
      <c r="L28" s="249"/>
      <c r="M28" s="249"/>
      <c r="N28" s="249"/>
      <c r="O28" s="249"/>
      <c r="P28" s="249"/>
      <c r="Q28" s="249"/>
      <c r="R28" s="249"/>
    </row>
    <row r="29" spans="1:19">
      <c r="A29" s="250" t="s">
        <v>14</v>
      </c>
      <c r="B29" s="251"/>
      <c r="C29" s="252"/>
      <c r="D29" s="250" t="s">
        <v>16</v>
      </c>
      <c r="E29" s="251"/>
      <c r="F29" s="252"/>
      <c r="G29" s="250" t="s">
        <v>17</v>
      </c>
      <c r="H29" s="251"/>
      <c r="I29" s="252"/>
      <c r="J29" s="249" t="s">
        <v>19</v>
      </c>
      <c r="K29" s="249"/>
      <c r="L29" s="249"/>
      <c r="M29" s="250" t="s">
        <v>20</v>
      </c>
      <c r="N29" s="251"/>
      <c r="O29" s="252"/>
      <c r="P29" s="249" t="s">
        <v>21</v>
      </c>
      <c r="Q29" s="249"/>
      <c r="R29" s="249"/>
    </row>
    <row r="30" spans="1:19" ht="26.25" customHeight="1">
      <c r="A30" s="173" t="s">
        <v>0</v>
      </c>
      <c r="B30" s="247" t="s">
        <v>27</v>
      </c>
      <c r="C30" s="248"/>
      <c r="D30" s="173" t="s">
        <v>0</v>
      </c>
      <c r="E30" s="247" t="s">
        <v>27</v>
      </c>
      <c r="F30" s="248"/>
      <c r="G30" s="173" t="s">
        <v>0</v>
      </c>
      <c r="H30" s="247" t="s">
        <v>27</v>
      </c>
      <c r="I30" s="248"/>
      <c r="J30" s="173" t="s">
        <v>0</v>
      </c>
      <c r="K30" s="247" t="s">
        <v>27</v>
      </c>
      <c r="L30" s="248"/>
      <c r="M30" s="174" t="s">
        <v>0</v>
      </c>
      <c r="N30" s="247" t="s">
        <v>27</v>
      </c>
      <c r="O30" s="248"/>
      <c r="P30" s="173" t="s">
        <v>0</v>
      </c>
      <c r="Q30" s="247" t="s">
        <v>27</v>
      </c>
      <c r="R30" s="248"/>
    </row>
    <row r="31" spans="1:19" ht="25.5">
      <c r="A31" s="175"/>
      <c r="B31" s="176" t="s">
        <v>95</v>
      </c>
      <c r="C31" s="169" t="s">
        <v>188</v>
      </c>
      <c r="D31" s="175"/>
      <c r="E31" s="176" t="s">
        <v>95</v>
      </c>
      <c r="F31" s="169" t="s">
        <v>188</v>
      </c>
      <c r="G31" s="175"/>
      <c r="H31" s="176" t="s">
        <v>95</v>
      </c>
      <c r="I31" s="169" t="s">
        <v>188</v>
      </c>
      <c r="J31" s="175"/>
      <c r="K31" s="194" t="s">
        <v>95</v>
      </c>
      <c r="L31" s="169" t="s">
        <v>188</v>
      </c>
      <c r="M31" s="174"/>
      <c r="N31" s="176" t="s">
        <v>95</v>
      </c>
      <c r="O31" s="169" t="s">
        <v>188</v>
      </c>
      <c r="P31" s="175"/>
      <c r="Q31" s="194" t="s">
        <v>95</v>
      </c>
      <c r="R31" s="169" t="s">
        <v>188</v>
      </c>
    </row>
    <row r="32" spans="1:19">
      <c r="A32" s="166"/>
      <c r="B32" s="166"/>
      <c r="C32" s="166"/>
      <c r="D32" s="177"/>
      <c r="E32" s="178"/>
      <c r="F32" s="178"/>
      <c r="G32" s="165"/>
      <c r="H32" s="179"/>
      <c r="I32" s="179"/>
      <c r="J32" s="165"/>
      <c r="K32" s="179"/>
      <c r="L32" s="179"/>
      <c r="M32" s="165"/>
      <c r="N32" s="179"/>
      <c r="O32" s="179"/>
      <c r="P32" s="165"/>
      <c r="Q32" s="179"/>
      <c r="R32" s="179"/>
    </row>
    <row r="33" spans="1:19" ht="45">
      <c r="A33" s="165" t="s">
        <v>34</v>
      </c>
      <c r="B33" s="179">
        <v>100</v>
      </c>
      <c r="C33" s="179" t="s">
        <v>157</v>
      </c>
      <c r="D33" s="168" t="s">
        <v>202</v>
      </c>
      <c r="E33" s="180">
        <v>60</v>
      </c>
      <c r="F33" s="180">
        <v>100</v>
      </c>
      <c r="G33" s="168" t="s">
        <v>98</v>
      </c>
      <c r="H33" s="180">
        <v>60</v>
      </c>
      <c r="I33" s="180">
        <v>100</v>
      </c>
      <c r="J33" s="165" t="s">
        <v>207</v>
      </c>
      <c r="K33" s="179">
        <v>100</v>
      </c>
      <c r="L33" s="179" t="s">
        <v>157</v>
      </c>
      <c r="M33" s="165" t="s">
        <v>214</v>
      </c>
      <c r="N33" s="179">
        <v>60</v>
      </c>
      <c r="O33" s="179">
        <v>50</v>
      </c>
      <c r="P33" s="165" t="s">
        <v>34</v>
      </c>
      <c r="Q33" s="179">
        <v>100</v>
      </c>
      <c r="R33" s="179"/>
    </row>
    <row r="34" spans="1:19" ht="60">
      <c r="A34" s="165" t="s">
        <v>160</v>
      </c>
      <c r="B34" s="182" t="s">
        <v>76</v>
      </c>
      <c r="C34" s="3" t="s">
        <v>76</v>
      </c>
      <c r="D34" s="165"/>
      <c r="E34" s="181"/>
      <c r="F34" s="181"/>
      <c r="G34" s="165" t="s">
        <v>162</v>
      </c>
      <c r="H34" s="179">
        <v>90</v>
      </c>
      <c r="I34" s="181" t="s">
        <v>156</v>
      </c>
      <c r="J34" s="165" t="s">
        <v>111</v>
      </c>
      <c r="K34" s="195" t="s">
        <v>99</v>
      </c>
      <c r="L34" s="195" t="s">
        <v>99</v>
      </c>
      <c r="M34" s="165" t="s">
        <v>159</v>
      </c>
      <c r="N34" s="182" t="s">
        <v>23</v>
      </c>
      <c r="O34" s="182" t="s">
        <v>77</v>
      </c>
      <c r="P34" s="165" t="s">
        <v>112</v>
      </c>
      <c r="Q34" s="195" t="s">
        <v>47</v>
      </c>
      <c r="R34" s="181"/>
    </row>
    <row r="35" spans="1:19" ht="45">
      <c r="A35" s="168" t="s">
        <v>39</v>
      </c>
      <c r="B35" s="180" t="s">
        <v>102</v>
      </c>
      <c r="C35" s="2" t="s">
        <v>22</v>
      </c>
      <c r="D35" s="165" t="s">
        <v>117</v>
      </c>
      <c r="E35" s="182" t="s">
        <v>23</v>
      </c>
      <c r="F35" s="182" t="s">
        <v>77</v>
      </c>
      <c r="G35" s="165" t="s">
        <v>185</v>
      </c>
      <c r="H35" s="182" t="s">
        <v>18</v>
      </c>
      <c r="I35" s="182">
        <v>180</v>
      </c>
      <c r="J35" s="168" t="s">
        <v>66</v>
      </c>
      <c r="K35" s="180" t="s">
        <v>102</v>
      </c>
      <c r="L35" s="180" t="s">
        <v>103</v>
      </c>
      <c r="M35" s="165"/>
      <c r="N35" s="181"/>
      <c r="O35" s="181"/>
      <c r="P35" s="168" t="s">
        <v>219</v>
      </c>
      <c r="Q35" s="180" t="s">
        <v>22</v>
      </c>
      <c r="R35" s="180"/>
    </row>
    <row r="36" spans="1:19" ht="45" hidden="1">
      <c r="A36" s="168"/>
      <c r="B36" s="180"/>
      <c r="C36" s="1" t="s">
        <v>128</v>
      </c>
      <c r="D36" s="196" t="s">
        <v>186</v>
      </c>
      <c r="E36" s="197" t="s">
        <v>133</v>
      </c>
      <c r="F36" s="181" t="s">
        <v>134</v>
      </c>
      <c r="G36" s="165"/>
      <c r="H36" s="182"/>
      <c r="I36" s="182"/>
      <c r="J36" s="168"/>
      <c r="K36" s="180"/>
      <c r="L36" s="180"/>
      <c r="M36" s="165"/>
      <c r="N36" s="181"/>
      <c r="O36" s="181"/>
      <c r="P36" s="168"/>
      <c r="Q36" s="180"/>
      <c r="R36" s="180"/>
    </row>
    <row r="37" spans="1:19" ht="30" hidden="1">
      <c r="A37" s="168"/>
      <c r="B37" s="180"/>
      <c r="C37" s="121">
        <v>30</v>
      </c>
      <c r="D37" s="196" t="s">
        <v>135</v>
      </c>
      <c r="E37" s="198" t="s">
        <v>18</v>
      </c>
      <c r="F37" s="182" t="s">
        <v>110</v>
      </c>
      <c r="G37" s="165"/>
      <c r="H37" s="182"/>
      <c r="I37" s="182"/>
      <c r="J37" s="168"/>
      <c r="K37" s="180"/>
      <c r="L37" s="180"/>
      <c r="M37" s="165"/>
      <c r="N37" s="181"/>
      <c r="O37" s="181"/>
      <c r="P37" s="168"/>
      <c r="Q37" s="180"/>
      <c r="R37" s="180"/>
    </row>
    <row r="38" spans="1:19" ht="45">
      <c r="A38" s="168" t="s">
        <v>127</v>
      </c>
      <c r="B38" s="180" t="s">
        <v>206</v>
      </c>
      <c r="C38" s="180" t="s">
        <v>206</v>
      </c>
      <c r="D38" s="165" t="s">
        <v>149</v>
      </c>
      <c r="E38" s="181" t="s">
        <v>68</v>
      </c>
      <c r="F38" s="181" t="s">
        <v>68</v>
      </c>
      <c r="G38" s="165" t="s">
        <v>100</v>
      </c>
      <c r="H38" s="182" t="s">
        <v>67</v>
      </c>
      <c r="I38" s="182" t="s">
        <v>67</v>
      </c>
      <c r="J38" s="165" t="s">
        <v>132</v>
      </c>
      <c r="K38" s="181">
        <v>200</v>
      </c>
      <c r="L38" s="181">
        <v>200</v>
      </c>
      <c r="M38" s="165" t="s">
        <v>216</v>
      </c>
      <c r="N38" s="199" t="s">
        <v>61</v>
      </c>
      <c r="O38" s="181" t="s">
        <v>61</v>
      </c>
      <c r="P38" s="165" t="s">
        <v>100</v>
      </c>
      <c r="Q38" s="182" t="s">
        <v>67</v>
      </c>
      <c r="R38" s="180"/>
    </row>
    <row r="39" spans="1:19">
      <c r="A39" s="168"/>
      <c r="B39" s="180"/>
      <c r="D39" s="165" t="s">
        <v>150</v>
      </c>
      <c r="E39" s="181" t="s">
        <v>161</v>
      </c>
      <c r="F39" s="181" t="s">
        <v>157</v>
      </c>
      <c r="G39" s="165"/>
      <c r="H39" s="182"/>
      <c r="I39" s="182"/>
      <c r="J39" s="165"/>
      <c r="K39" s="181"/>
      <c r="L39" s="181"/>
      <c r="M39" s="165"/>
      <c r="N39" s="199"/>
      <c r="O39" s="199"/>
      <c r="P39" s="165"/>
      <c r="Q39" s="181"/>
      <c r="R39" s="180"/>
    </row>
    <row r="40" spans="1:19">
      <c r="A40" s="165" t="s">
        <v>31</v>
      </c>
      <c r="B40" s="179" t="s">
        <v>157</v>
      </c>
      <c r="C40" s="179">
        <v>40</v>
      </c>
      <c r="D40" s="165" t="s">
        <v>31</v>
      </c>
      <c r="E40" s="179" t="s">
        <v>157</v>
      </c>
      <c r="F40" s="179">
        <v>30</v>
      </c>
      <c r="G40" s="165" t="s">
        <v>31</v>
      </c>
      <c r="H40" s="179">
        <v>35</v>
      </c>
      <c r="I40" s="179">
        <v>20</v>
      </c>
      <c r="J40" s="165" t="s">
        <v>31</v>
      </c>
      <c r="K40" s="179">
        <v>20</v>
      </c>
      <c r="L40" s="179">
        <v>35</v>
      </c>
      <c r="M40" s="165" t="s">
        <v>31</v>
      </c>
      <c r="N40" s="179">
        <v>20</v>
      </c>
      <c r="O40" s="179">
        <v>20</v>
      </c>
      <c r="P40" s="165" t="s">
        <v>31</v>
      </c>
      <c r="Q40" s="179">
        <v>20</v>
      </c>
      <c r="R40" s="179"/>
    </row>
    <row r="41" spans="1:19">
      <c r="A41" s="165" t="s">
        <v>32</v>
      </c>
      <c r="B41" s="179">
        <v>20</v>
      </c>
      <c r="C41" s="1">
        <v>40</v>
      </c>
      <c r="D41" s="165" t="s">
        <v>32</v>
      </c>
      <c r="E41" s="179">
        <v>30</v>
      </c>
      <c r="F41" s="179">
        <v>40</v>
      </c>
      <c r="G41" s="165" t="s">
        <v>32</v>
      </c>
      <c r="H41" s="179">
        <v>25</v>
      </c>
      <c r="I41" s="179">
        <v>30</v>
      </c>
      <c r="J41" s="165" t="s">
        <v>32</v>
      </c>
      <c r="K41" s="179" t="s">
        <v>157</v>
      </c>
      <c r="L41" s="179">
        <v>35</v>
      </c>
      <c r="M41" s="165" t="s">
        <v>32</v>
      </c>
      <c r="N41" s="179">
        <v>20</v>
      </c>
      <c r="O41" s="179">
        <v>30</v>
      </c>
      <c r="P41" s="165" t="s">
        <v>32</v>
      </c>
      <c r="Q41" s="179">
        <v>20</v>
      </c>
      <c r="R41" s="179"/>
    </row>
    <row r="42" spans="1:19" ht="15.75">
      <c r="A42" s="185" t="s">
        <v>15</v>
      </c>
      <c r="B42" s="186">
        <v>571.5</v>
      </c>
      <c r="C42" s="9">
        <v>563.5</v>
      </c>
      <c r="D42" s="185" t="s">
        <v>15</v>
      </c>
      <c r="E42" s="186">
        <v>514</v>
      </c>
      <c r="F42" s="186">
        <v>620</v>
      </c>
      <c r="G42" s="185" t="s">
        <v>15</v>
      </c>
      <c r="H42" s="186">
        <v>565</v>
      </c>
      <c r="I42" s="186">
        <v>640</v>
      </c>
      <c r="J42" s="185" t="s">
        <v>15</v>
      </c>
      <c r="K42" s="186">
        <v>573</v>
      </c>
      <c r="L42" s="186">
        <v>553</v>
      </c>
      <c r="M42" s="185" t="s">
        <v>15</v>
      </c>
      <c r="N42" s="186">
        <v>500</v>
      </c>
      <c r="O42" s="186">
        <v>550</v>
      </c>
      <c r="P42" s="185" t="s">
        <v>15</v>
      </c>
      <c r="Q42" s="186">
        <v>615</v>
      </c>
      <c r="R42" s="186"/>
    </row>
    <row r="43" spans="1:19">
      <c r="A43" s="188" t="s">
        <v>85</v>
      </c>
      <c r="B43" s="189">
        <v>15.51</v>
      </c>
      <c r="C43" s="189">
        <v>21.46</v>
      </c>
      <c r="D43" s="188" t="s">
        <v>85</v>
      </c>
      <c r="E43" s="189">
        <v>19.78</v>
      </c>
      <c r="F43" s="189">
        <v>21.47</v>
      </c>
      <c r="G43" s="188" t="s">
        <v>85</v>
      </c>
      <c r="H43" s="189">
        <v>20.2</v>
      </c>
      <c r="I43" s="189">
        <v>18.14</v>
      </c>
      <c r="J43" s="188" t="s">
        <v>85</v>
      </c>
      <c r="K43" s="189">
        <v>15.04</v>
      </c>
      <c r="L43" s="189">
        <v>18.71</v>
      </c>
      <c r="M43" s="188" t="s">
        <v>85</v>
      </c>
      <c r="N43" s="189">
        <v>20.21</v>
      </c>
      <c r="O43" s="189">
        <v>23.61</v>
      </c>
      <c r="P43" s="188" t="s">
        <v>85</v>
      </c>
      <c r="Q43" s="189">
        <v>20.170000000000002</v>
      </c>
      <c r="R43" s="189"/>
      <c r="S43" s="200"/>
    </row>
    <row r="44" spans="1:19">
      <c r="A44" s="188" t="s">
        <v>86</v>
      </c>
      <c r="B44" s="189">
        <v>16.23</v>
      </c>
      <c r="C44" s="189">
        <v>18.489999999999998</v>
      </c>
      <c r="D44" s="188" t="s">
        <v>86</v>
      </c>
      <c r="E44" s="189">
        <v>18.8</v>
      </c>
      <c r="F44" s="189">
        <v>23.85</v>
      </c>
      <c r="G44" s="188" t="s">
        <v>86</v>
      </c>
      <c r="H44" s="189">
        <v>20.7</v>
      </c>
      <c r="I44" s="189">
        <v>19.309999999999999</v>
      </c>
      <c r="J44" s="188" t="s">
        <v>86</v>
      </c>
      <c r="K44" s="189">
        <v>15.17</v>
      </c>
      <c r="L44" s="189">
        <v>18.62</v>
      </c>
      <c r="M44" s="188" t="s">
        <v>86</v>
      </c>
      <c r="N44" s="189">
        <v>20.73</v>
      </c>
      <c r="O44" s="189">
        <v>22.7</v>
      </c>
      <c r="P44" s="188" t="s">
        <v>86</v>
      </c>
      <c r="Q44" s="189">
        <v>20.7</v>
      </c>
      <c r="R44" s="189"/>
      <c r="S44" s="200"/>
    </row>
    <row r="45" spans="1:19">
      <c r="A45" s="167" t="s">
        <v>87</v>
      </c>
      <c r="B45" s="189">
        <v>69.12</v>
      </c>
      <c r="C45" s="189">
        <v>92.48</v>
      </c>
      <c r="D45" s="167" t="s">
        <v>87</v>
      </c>
      <c r="E45" s="189">
        <v>86.3</v>
      </c>
      <c r="F45" s="189">
        <v>92.85</v>
      </c>
      <c r="G45" s="167" t="s">
        <v>87</v>
      </c>
      <c r="H45" s="189">
        <v>81.11</v>
      </c>
      <c r="I45" s="189">
        <v>73.510000000000005</v>
      </c>
      <c r="J45" s="167" t="s">
        <v>87</v>
      </c>
      <c r="K45" s="189">
        <v>69.52</v>
      </c>
      <c r="L45" s="189">
        <v>78.22</v>
      </c>
      <c r="M45" s="167" t="s">
        <v>87</v>
      </c>
      <c r="N45" s="189">
        <v>79.58</v>
      </c>
      <c r="O45" s="189">
        <v>91.6</v>
      </c>
      <c r="P45" s="167" t="s">
        <v>87</v>
      </c>
      <c r="Q45" s="189">
        <v>79.66</v>
      </c>
      <c r="R45" s="189"/>
      <c r="S45" s="200"/>
    </row>
    <row r="46" spans="1:19">
      <c r="A46" s="167" t="s">
        <v>88</v>
      </c>
      <c r="B46" s="189">
        <v>470.26</v>
      </c>
      <c r="C46" s="189">
        <v>648.4</v>
      </c>
      <c r="D46" s="167" t="s">
        <v>88</v>
      </c>
      <c r="E46" s="189">
        <v>575.79999999999995</v>
      </c>
      <c r="F46" s="189">
        <v>654.16999999999996</v>
      </c>
      <c r="G46" s="167" t="s">
        <v>88</v>
      </c>
      <c r="H46" s="189">
        <v>595.67999999999995</v>
      </c>
      <c r="I46" s="189">
        <v>559.32000000000005</v>
      </c>
      <c r="J46" s="167" t="s">
        <v>88</v>
      </c>
      <c r="K46" s="189">
        <v>458.69</v>
      </c>
      <c r="L46" s="189">
        <v>546.17999999999995</v>
      </c>
      <c r="M46" s="167" t="s">
        <v>88</v>
      </c>
      <c r="N46" s="189">
        <v>607.12</v>
      </c>
      <c r="O46" s="189">
        <v>710.93</v>
      </c>
      <c r="P46" s="167" t="s">
        <v>88</v>
      </c>
      <c r="Q46" s="189">
        <v>605.70000000000005</v>
      </c>
      <c r="R46" s="189"/>
      <c r="S46" s="200"/>
    </row>
    <row r="47" spans="1:19">
      <c r="A47" s="244"/>
      <c r="B47" s="245"/>
      <c r="C47" s="245"/>
      <c r="D47" s="245"/>
      <c r="E47" s="245"/>
      <c r="F47" s="245"/>
      <c r="G47" s="245"/>
      <c r="H47" s="245"/>
      <c r="I47" s="245"/>
      <c r="J47" s="245"/>
      <c r="K47" s="245"/>
      <c r="L47" s="245"/>
      <c r="M47" s="245"/>
      <c r="N47" s="245"/>
      <c r="O47" s="245"/>
      <c r="P47" s="245"/>
      <c r="Q47" s="245"/>
      <c r="R47" s="246"/>
    </row>
    <row r="48" spans="1:19">
      <c r="A48" s="167" t="s">
        <v>166</v>
      </c>
      <c r="B48" s="238"/>
      <c r="C48" s="239"/>
      <c r="D48" s="167" t="s">
        <v>166</v>
      </c>
      <c r="E48" s="238"/>
      <c r="F48" s="239"/>
      <c r="G48" s="167" t="s">
        <v>166</v>
      </c>
      <c r="H48" s="238"/>
      <c r="I48" s="239"/>
      <c r="J48" s="167" t="s">
        <v>166</v>
      </c>
      <c r="K48" s="238"/>
      <c r="L48" s="239"/>
      <c r="M48" s="167" t="s">
        <v>166</v>
      </c>
      <c r="N48" s="238"/>
      <c r="O48" s="239"/>
      <c r="P48" s="167"/>
      <c r="Q48" s="238"/>
      <c r="R48" s="239"/>
    </row>
    <row r="49" spans="1:18" ht="60">
      <c r="A49" s="165" t="s">
        <v>189</v>
      </c>
      <c r="B49" s="242" t="s">
        <v>168</v>
      </c>
      <c r="C49" s="243"/>
      <c r="D49" s="165" t="s">
        <v>191</v>
      </c>
      <c r="E49" s="240" t="s">
        <v>192</v>
      </c>
      <c r="F49" s="241"/>
      <c r="G49" s="168" t="s">
        <v>203</v>
      </c>
      <c r="H49" s="242" t="s">
        <v>168</v>
      </c>
      <c r="I49" s="243"/>
      <c r="J49" s="168" t="s">
        <v>194</v>
      </c>
      <c r="K49" s="240" t="s">
        <v>192</v>
      </c>
      <c r="L49" s="241"/>
      <c r="M49" s="168" t="s">
        <v>196</v>
      </c>
      <c r="N49" s="240" t="s">
        <v>177</v>
      </c>
      <c r="O49" s="241"/>
      <c r="P49" s="166"/>
      <c r="Q49" s="238"/>
      <c r="R49" s="239"/>
    </row>
    <row r="50" spans="1:18">
      <c r="A50" s="165" t="s">
        <v>190</v>
      </c>
      <c r="B50" s="240" t="s">
        <v>175</v>
      </c>
      <c r="C50" s="241"/>
      <c r="D50" s="165" t="s">
        <v>180</v>
      </c>
      <c r="E50" s="240" t="s">
        <v>175</v>
      </c>
      <c r="F50" s="241"/>
      <c r="G50" s="166" t="s">
        <v>195</v>
      </c>
      <c r="H50" s="240" t="s">
        <v>175</v>
      </c>
      <c r="I50" s="241"/>
      <c r="J50" s="166" t="s">
        <v>29</v>
      </c>
      <c r="K50" s="240" t="s">
        <v>67</v>
      </c>
      <c r="L50" s="241"/>
      <c r="M50" s="166" t="s">
        <v>184</v>
      </c>
      <c r="N50" s="240">
        <v>200</v>
      </c>
      <c r="O50" s="241"/>
      <c r="P50" s="166"/>
      <c r="Q50" s="238"/>
      <c r="R50" s="239"/>
    </row>
    <row r="51" spans="1:18">
      <c r="A51" s="165" t="s">
        <v>32</v>
      </c>
      <c r="B51" s="240" t="s">
        <v>169</v>
      </c>
      <c r="C51" s="241"/>
      <c r="D51" s="165" t="s">
        <v>32</v>
      </c>
      <c r="E51" s="240" t="s">
        <v>169</v>
      </c>
      <c r="F51" s="241"/>
      <c r="G51" s="165" t="s">
        <v>32</v>
      </c>
      <c r="H51" s="240" t="s">
        <v>169</v>
      </c>
      <c r="I51" s="241"/>
      <c r="J51" s="165" t="s">
        <v>32</v>
      </c>
      <c r="K51" s="240" t="s">
        <v>169</v>
      </c>
      <c r="L51" s="241"/>
      <c r="M51" s="165" t="s">
        <v>32</v>
      </c>
      <c r="N51" s="240" t="s">
        <v>169</v>
      </c>
      <c r="O51" s="241"/>
      <c r="P51" s="165"/>
      <c r="Q51" s="240"/>
      <c r="R51" s="241"/>
    </row>
    <row r="52" spans="1:18">
      <c r="A52" s="167" t="s">
        <v>170</v>
      </c>
      <c r="B52" s="236" t="s">
        <v>171</v>
      </c>
      <c r="C52" s="237"/>
      <c r="D52" s="167" t="s">
        <v>170</v>
      </c>
      <c r="E52" s="236" t="s">
        <v>193</v>
      </c>
      <c r="F52" s="237"/>
      <c r="G52" s="167" t="s">
        <v>170</v>
      </c>
      <c r="H52" s="236">
        <v>512</v>
      </c>
      <c r="I52" s="237"/>
      <c r="J52" s="167" t="s">
        <v>170</v>
      </c>
      <c r="K52" s="236" t="s">
        <v>193</v>
      </c>
      <c r="L52" s="237"/>
      <c r="M52" s="167" t="s">
        <v>170</v>
      </c>
      <c r="N52" s="236">
        <v>495</v>
      </c>
      <c r="O52" s="237"/>
      <c r="P52" s="167"/>
      <c r="Q52" s="238"/>
      <c r="R52" s="239"/>
    </row>
  </sheetData>
  <mergeCells count="92">
    <mergeCell ref="L2:O2"/>
    <mergeCell ref="N6:O6"/>
    <mergeCell ref="Q6:R6"/>
    <mergeCell ref="A21:R21"/>
    <mergeCell ref="A1:Q1"/>
    <mergeCell ref="A2:D2"/>
    <mergeCell ref="A3:D3"/>
    <mergeCell ref="A5:C5"/>
    <mergeCell ref="D5:F5"/>
    <mergeCell ref="J5:L5"/>
    <mergeCell ref="M5:O5"/>
    <mergeCell ref="M3:O3"/>
    <mergeCell ref="G5:I5"/>
    <mergeCell ref="P5:R5"/>
    <mergeCell ref="Q30:R30"/>
    <mergeCell ref="A28:R28"/>
    <mergeCell ref="A29:C29"/>
    <mergeCell ref="D29:F29"/>
    <mergeCell ref="G29:I29"/>
    <mergeCell ref="J29:L29"/>
    <mergeCell ref="P29:R29"/>
    <mergeCell ref="B30:C30"/>
    <mergeCell ref="E30:F30"/>
    <mergeCell ref="H30:I30"/>
    <mergeCell ref="K30:L30"/>
    <mergeCell ref="N30:O30"/>
    <mergeCell ref="M29:O29"/>
    <mergeCell ref="B6:C6"/>
    <mergeCell ref="E6:F6"/>
    <mergeCell ref="H6:I6"/>
    <mergeCell ref="K6:L6"/>
    <mergeCell ref="B23:C23"/>
    <mergeCell ref="B24:C24"/>
    <mergeCell ref="H22:I22"/>
    <mergeCell ref="K22:L22"/>
    <mergeCell ref="K23:L23"/>
    <mergeCell ref="B25:C25"/>
    <mergeCell ref="B26:C26"/>
    <mergeCell ref="E23:F23"/>
    <mergeCell ref="E24:F24"/>
    <mergeCell ref="E25:F25"/>
    <mergeCell ref="H25:I25"/>
    <mergeCell ref="N25:O25"/>
    <mergeCell ref="Q25:R25"/>
    <mergeCell ref="E26:F26"/>
    <mergeCell ref="H26:I26"/>
    <mergeCell ref="K26:L26"/>
    <mergeCell ref="N26:O26"/>
    <mergeCell ref="Q26:R26"/>
    <mergeCell ref="N23:O23"/>
    <mergeCell ref="K24:L24"/>
    <mergeCell ref="N24:O24"/>
    <mergeCell ref="Q24:R24"/>
    <mergeCell ref="E48:F48"/>
    <mergeCell ref="H48:I48"/>
    <mergeCell ref="K48:L48"/>
    <mergeCell ref="N48:O48"/>
    <mergeCell ref="Q48:R48"/>
    <mergeCell ref="K25:L25"/>
    <mergeCell ref="N49:O49"/>
    <mergeCell ref="Q49:R49"/>
    <mergeCell ref="N22:O22"/>
    <mergeCell ref="Q22:R22"/>
    <mergeCell ref="H23:I23"/>
    <mergeCell ref="A47:R47"/>
    <mergeCell ref="B22:C22"/>
    <mergeCell ref="E22:F22"/>
    <mergeCell ref="Q23:R23"/>
    <mergeCell ref="H24:I24"/>
    <mergeCell ref="B48:C48"/>
    <mergeCell ref="B50:C50"/>
    <mergeCell ref="E50:F50"/>
    <mergeCell ref="H50:I50"/>
    <mergeCell ref="K50:L50"/>
    <mergeCell ref="N50:O50"/>
    <mergeCell ref="B49:C49"/>
    <mergeCell ref="E49:F49"/>
    <mergeCell ref="H49:I49"/>
    <mergeCell ref="K49:L49"/>
    <mergeCell ref="Q50:R50"/>
    <mergeCell ref="B51:C51"/>
    <mergeCell ref="E51:F51"/>
    <mergeCell ref="H51:I51"/>
    <mergeCell ref="K51:L51"/>
    <mergeCell ref="N51:O51"/>
    <mergeCell ref="Q51:R51"/>
    <mergeCell ref="B52:C52"/>
    <mergeCell ref="E52:F52"/>
    <mergeCell ref="H52:I52"/>
    <mergeCell ref="K52:L52"/>
    <mergeCell ref="N52:O52"/>
    <mergeCell ref="Q52:R52"/>
  </mergeCells>
  <pageMargins left="0" right="0" top="0" bottom="0" header="0.31496062992125984" footer="0.31496062992125984"/>
  <pageSetup paperSize="9" scale="5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Меню младшие 1-4 кл Весна</vt:lpstr>
      <vt:lpstr>Меню старшие 5-11 кл Весна</vt:lpstr>
      <vt:lpstr>Замена 1 неделя</vt:lpstr>
      <vt:lpstr>Меню сокращенное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user7</cp:lastModifiedBy>
  <cp:lastPrinted>2023-02-16T11:21:07Z</cp:lastPrinted>
  <dcterms:created xsi:type="dcterms:W3CDTF">2020-08-10T12:56:14Z</dcterms:created>
  <dcterms:modified xsi:type="dcterms:W3CDTF">2023-03-01T10:52:29Z</dcterms:modified>
</cp:coreProperties>
</file>